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 codeName="ThisWorkbook"/>
  <mc:AlternateContent xmlns:mc="http://schemas.openxmlformats.org/markup-compatibility/2006">
    <mc:Choice Requires="x15">
      <x15ac:absPath xmlns:x15ac="http://schemas.microsoft.com/office/spreadsheetml/2010/11/ac" url="/Users/ben/Library/CloudStorage/Dropbox/Center Website/files/"/>
    </mc:Choice>
  </mc:AlternateContent>
  <xr:revisionPtr revIDLastSave="0" documentId="13_ncr:1_{E6E15BC3-4439-864F-9763-FDD4B0D834F6}" xr6:coauthVersionLast="47" xr6:coauthVersionMax="47" xr10:uidLastSave="{00000000-0000-0000-0000-000000000000}"/>
  <bookViews>
    <workbookView xWindow="0" yWindow="600" windowWidth="38400" windowHeight="19200" tabRatio="807" activeTab="1" xr2:uid="{00000000-000D-0000-FFFF-FFFF00000000}"/>
  </bookViews>
  <sheets>
    <sheet name="設定値" sheetId="29" state="hidden" r:id="rId1"/>
    <sheet name="利用申込書" sheetId="30" r:id="rId2"/>
    <sheet name="食事・宿泊内訳" sheetId="28" r:id="rId3"/>
  </sheets>
  <externalReferences>
    <externalReference r:id="rId4"/>
    <externalReference r:id="rId5"/>
  </externalReferences>
  <definedNames>
    <definedName name="HOLIDAY">[1]祝日!$A$2:$A$30</definedName>
    <definedName name="_xlnm.Print_Area" localSheetId="1">利用申込書!$A$1:$Z$36</definedName>
    <definedName name="祝日">[2]祝日!$A$2:$B$30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8" l="1"/>
  <c r="AE7" i="28" l="1"/>
  <c r="B5" i="28"/>
  <c r="F5" i="28" s="1"/>
  <c r="AA1" i="28" l="1"/>
  <c r="Q35" i="28" l="1"/>
  <c r="Q34" i="28"/>
  <c r="Q33" i="28"/>
  <c r="Q32" i="28"/>
  <c r="Q31" i="28"/>
  <c r="M35" i="28" l="1"/>
  <c r="M34" i="28"/>
  <c r="J5" i="28"/>
  <c r="N5" i="28" s="1"/>
  <c r="R5" i="28" s="1"/>
  <c r="X3" i="28"/>
  <c r="Q3" i="28"/>
  <c r="B3" i="28"/>
  <c r="V5" i="28" l="1"/>
  <c r="Z5" i="28" s="1"/>
  <c r="M18" i="30"/>
  <c r="T18" i="30"/>
  <c r="W18" i="30" s="1"/>
  <c r="M19" i="30"/>
  <c r="I20" i="30"/>
  <c r="B9" i="28" l="1"/>
  <c r="F9" i="28" s="1"/>
  <c r="J9" i="28" s="1"/>
  <c r="N9" i="28" s="1"/>
  <c r="R9" i="28" s="1"/>
  <c r="V9" i="28" s="1"/>
  <c r="Z9" i="28" s="1"/>
  <c r="B13" i="28" s="1"/>
  <c r="F13" i="28" s="1"/>
  <c r="J13" i="28" s="1"/>
  <c r="N13" i="28" s="1"/>
  <c r="R13" i="28" s="1"/>
  <c r="V13" i="28" s="1"/>
  <c r="Z13" i="28" s="1"/>
  <c r="B17" i="28" s="1"/>
  <c r="F17" i="28" s="1"/>
  <c r="J17" i="28" s="1"/>
  <c r="N17" i="28" s="1"/>
  <c r="R17" i="28" s="1"/>
  <c r="V17" i="28" s="1"/>
  <c r="Z17" i="28" s="1"/>
  <c r="B21" i="28" s="1"/>
  <c r="F21" i="28" s="1"/>
  <c r="J21" i="28" s="1"/>
  <c r="N21" i="28" s="1"/>
  <c r="R21" i="28" s="1"/>
  <c r="V21" i="28" s="1"/>
  <c r="Z21" i="28" s="1"/>
  <c r="B25" i="28" s="1"/>
  <c r="F25" i="28" s="1"/>
  <c r="J25" i="28" s="1"/>
  <c r="N25" i="28" s="1"/>
  <c r="R25" i="28" s="1"/>
  <c r="V25" i="28" s="1"/>
  <c r="Z25" i="28" s="1"/>
  <c r="T34" i="28"/>
  <c r="T35" i="28"/>
  <c r="AG7" i="28"/>
  <c r="AG11" i="28"/>
  <c r="AG15" i="28"/>
  <c r="AG19" i="28"/>
  <c r="AG23" i="28"/>
  <c r="AG27" i="28"/>
  <c r="AF7" i="28"/>
  <c r="AF11" i="28"/>
  <c r="AF15" i="28"/>
  <c r="AF19" i="28"/>
  <c r="AF23" i="28"/>
  <c r="AF27" i="28"/>
  <c r="AE11" i="28"/>
  <c r="AE15" i="28"/>
  <c r="AE19" i="28"/>
  <c r="AE23" i="28"/>
  <c r="AE27" i="28"/>
  <c r="AH7" i="28"/>
  <c r="AH11" i="28"/>
  <c r="AH15" i="28"/>
  <c r="AH19" i="28"/>
  <c r="AH23" i="28"/>
  <c r="AH27" i="28"/>
  <c r="AE29" i="28" l="1"/>
  <c r="M31" i="28" s="1"/>
  <c r="T31" i="28" s="1"/>
  <c r="AG29" i="28"/>
  <c r="M33" i="28" s="1"/>
  <c r="T33" i="28" s="1"/>
  <c r="AH29" i="28"/>
  <c r="AF29" i="28"/>
  <c r="M32" i="28" s="1"/>
  <c r="T32" i="28" s="1"/>
  <c r="T36" i="2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suzuki</author>
  </authors>
  <commentList>
    <comment ref="AA3" authorId="0" shapeId="0" xr:uid="{A5117CE9-3EAB-440D-BDE6-96C58B44DC12}">
      <text>
        <r>
          <rPr>
            <b/>
            <sz val="10"/>
            <color rgb="FF000000"/>
            <rFont val="ＭＳ Ｐ明朝"/>
            <family val="1"/>
            <charset val="128"/>
          </rPr>
          <t>学年を記入してください。</t>
        </r>
      </text>
    </comment>
  </commentList>
</comments>
</file>

<file path=xl/sharedStrings.xml><?xml version="1.0" encoding="utf-8"?>
<sst xmlns="http://schemas.openxmlformats.org/spreadsheetml/2006/main" count="367" uniqueCount="162">
  <si>
    <t>食事・宿泊内訳</t>
    <rPh sb="0" eb="2">
      <t>ショクジ</t>
    </rPh>
    <rPh sb="3" eb="5">
      <t>シュクハク</t>
    </rPh>
    <rPh sb="5" eb="7">
      <t>ウチワケ</t>
    </rPh>
    <phoneticPr fontId="13"/>
  </si>
  <si>
    <t>朝食</t>
  </si>
  <si>
    <t>昼食</t>
  </si>
  <si>
    <t>夕食</t>
  </si>
  <si>
    <t>宿泊</t>
  </si>
  <si>
    <t>利用内訳</t>
    <rPh sb="0" eb="2">
      <t>リヨウ</t>
    </rPh>
    <rPh sb="2" eb="4">
      <t>ウチワケ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</si>
  <si>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</si>
  <si>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</si>
  <si>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金額</t>
    <rPh sb="0" eb="2">
      <t>キンガク</t>
    </rPh>
    <phoneticPr fontId="4"/>
  </si>
  <si>
    <t>朝　　食</t>
    <rPh sb="0" eb="1">
      <t>アサ</t>
    </rPh>
    <rPh sb="3" eb="4">
      <t>ショク</t>
    </rPh>
    <phoneticPr fontId="4"/>
  </si>
  <si>
    <t>円</t>
    <rPh sb="0" eb="1">
      <t>エン</t>
    </rPh>
    <phoneticPr fontId="4"/>
  </si>
  <si>
    <t>昼　　食</t>
    <rPh sb="0" eb="1">
      <t>ヒル</t>
    </rPh>
    <rPh sb="3" eb="4">
      <t>ショク</t>
    </rPh>
    <phoneticPr fontId="4"/>
  </si>
  <si>
    <t>夕　　食</t>
    <rPh sb="0" eb="1">
      <t>ユウ</t>
    </rPh>
    <rPh sb="3" eb="4">
      <t>ショク</t>
    </rPh>
    <phoneticPr fontId="4"/>
  </si>
  <si>
    <t>計</t>
    <rPh sb="0" eb="1">
      <t>ケイ</t>
    </rPh>
    <phoneticPr fontId="4"/>
  </si>
  <si>
    <t>長期学生宿泊料金</t>
    <rPh sb="0" eb="8">
      <t>ガクセイシュクハクリョウキン</t>
    </rPh>
    <phoneticPr fontId="4"/>
  </si>
  <si>
    <t>一般宿泊料金</t>
    <rPh sb="0" eb="2">
      <t>イッパン</t>
    </rPh>
    <rPh sb="2" eb="4">
      <t>シュクハク</t>
    </rPh>
    <rPh sb="4" eb="6">
      <t>リョウキン</t>
    </rPh>
    <phoneticPr fontId="4"/>
  </si>
  <si>
    <t>受入担当教員名</t>
    <phoneticPr fontId="15"/>
  </si>
  <si>
    <t>所属機関</t>
    <rPh sb="0" eb="2">
      <t>ショゾク</t>
    </rPh>
    <rPh sb="2" eb="4">
      <t>キカン</t>
    </rPh>
    <phoneticPr fontId="15"/>
  </si>
  <si>
    <t>身分種別</t>
    <rPh sb="0" eb="2">
      <t>ミブン</t>
    </rPh>
    <rPh sb="2" eb="4">
      <t>シュベツ</t>
    </rPh>
    <phoneticPr fontId="15"/>
  </si>
  <si>
    <t>目的種別</t>
    <rPh sb="0" eb="2">
      <t>モクテキ</t>
    </rPh>
    <rPh sb="2" eb="4">
      <t>シュベツ</t>
    </rPh>
    <phoneticPr fontId="15"/>
  </si>
  <si>
    <t>未済</t>
    <rPh sb="0" eb="1">
      <t>ミ</t>
    </rPh>
    <rPh sb="1" eb="2">
      <t>スミ</t>
    </rPh>
    <phoneticPr fontId="15"/>
  </si>
  <si>
    <t>要不要</t>
    <rPh sb="0" eb="1">
      <t>ヨウ</t>
    </rPh>
    <rPh sb="1" eb="3">
      <t>フヨウ</t>
    </rPh>
    <phoneticPr fontId="15"/>
  </si>
  <si>
    <t>するしない</t>
    <phoneticPr fontId="15"/>
  </si>
  <si>
    <t>はいいいえ</t>
    <phoneticPr fontId="15"/>
  </si>
  <si>
    <t>採集方法</t>
    <rPh sb="0" eb="2">
      <t>サイシュウ</t>
    </rPh>
    <rPh sb="2" eb="4">
      <t>ホウホウ</t>
    </rPh>
    <phoneticPr fontId="15"/>
  </si>
  <si>
    <t>来所方法</t>
    <rPh sb="0" eb="1">
      <t>ライ</t>
    </rPh>
    <rPh sb="1" eb="2">
      <t>ショ</t>
    </rPh>
    <rPh sb="2" eb="4">
      <t>ホウホウ</t>
    </rPh>
    <phoneticPr fontId="15"/>
  </si>
  <si>
    <t>利用場所</t>
    <rPh sb="0" eb="2">
      <t>リヨウ</t>
    </rPh>
    <rPh sb="2" eb="4">
      <t>バショ</t>
    </rPh>
    <phoneticPr fontId="15"/>
  </si>
  <si>
    <t>使用希望の部屋</t>
    <phoneticPr fontId="15"/>
  </si>
  <si>
    <t>性別</t>
    <rPh sb="0" eb="2">
      <t>セイベツ</t>
    </rPh>
    <phoneticPr fontId="15"/>
  </si>
  <si>
    <t>学内</t>
    <rPh sb="0" eb="2">
      <t>ガクナイ</t>
    </rPh>
    <phoneticPr fontId="15"/>
  </si>
  <si>
    <t>教員</t>
    <rPh sb="0" eb="2">
      <t>キョウイン</t>
    </rPh>
    <phoneticPr fontId="15"/>
  </si>
  <si>
    <t>実習</t>
    <rPh sb="0" eb="2">
      <t>ジッシュウ</t>
    </rPh>
    <phoneticPr fontId="15"/>
  </si>
  <si>
    <t>未</t>
    <rPh sb="0" eb="1">
      <t>ミ</t>
    </rPh>
    <phoneticPr fontId="15"/>
  </si>
  <si>
    <t>要</t>
    <rPh sb="0" eb="1">
      <t>ヨウ</t>
    </rPh>
    <phoneticPr fontId="15"/>
  </si>
  <si>
    <t>する</t>
    <phoneticPr fontId="15"/>
  </si>
  <si>
    <t>はい</t>
    <phoneticPr fontId="15"/>
  </si>
  <si>
    <t>徒手</t>
    <rPh sb="0" eb="2">
      <t>１０</t>
    </rPh>
    <phoneticPr fontId="15"/>
  </si>
  <si>
    <t>車</t>
    <rPh sb="0" eb="1">
      <t>クルマ</t>
    </rPh>
    <phoneticPr fontId="15"/>
  </si>
  <si>
    <t>下田臨海実験センター</t>
    <rPh sb="0" eb="6">
      <t>シモダリンカイジッケン</t>
    </rPh>
    <phoneticPr fontId="15"/>
  </si>
  <si>
    <t>第１研究棟</t>
    <phoneticPr fontId="15"/>
  </si>
  <si>
    <t>男</t>
    <rPh sb="0" eb="1">
      <t>オトコ</t>
    </rPh>
    <phoneticPr fontId="15"/>
  </si>
  <si>
    <t>国立大学</t>
    <rPh sb="0" eb="2">
      <t>コクリツ</t>
    </rPh>
    <rPh sb="2" eb="4">
      <t>ダイガク</t>
    </rPh>
    <phoneticPr fontId="15"/>
  </si>
  <si>
    <t>研究員</t>
    <rPh sb="0" eb="2">
      <t>ケンキュウ</t>
    </rPh>
    <rPh sb="2" eb="3">
      <t>イン</t>
    </rPh>
    <phoneticPr fontId="15"/>
  </si>
  <si>
    <t>研究</t>
    <rPh sb="0" eb="2">
      <t>ケンキュウ</t>
    </rPh>
    <phoneticPr fontId="15"/>
  </si>
  <si>
    <t>済</t>
    <rPh sb="0" eb="1">
      <t>スミ</t>
    </rPh>
    <phoneticPr fontId="15"/>
  </si>
  <si>
    <t>不要</t>
    <rPh sb="0" eb="2">
      <t>フヨウ</t>
    </rPh>
    <phoneticPr fontId="15"/>
  </si>
  <si>
    <t>しない</t>
    <phoneticPr fontId="15"/>
  </si>
  <si>
    <t>いいえ</t>
    <phoneticPr fontId="15"/>
  </si>
  <si>
    <t>素潜り</t>
    <phoneticPr fontId="15"/>
  </si>
  <si>
    <t>公共交通機関</t>
    <rPh sb="0" eb="2">
      <t>コウキョウ</t>
    </rPh>
    <rPh sb="2" eb="4">
      <t>コウツウ</t>
    </rPh>
    <rPh sb="4" eb="6">
      <t>キカン</t>
    </rPh>
    <phoneticPr fontId="15"/>
  </si>
  <si>
    <t>式根島ステーション</t>
    <rPh sb="0" eb="3">
      <t>シキネジマ</t>
    </rPh>
    <phoneticPr fontId="15"/>
  </si>
  <si>
    <t>第２研究棟</t>
    <phoneticPr fontId="15"/>
  </si>
  <si>
    <t>女</t>
    <rPh sb="0" eb="1">
      <t>オンナ</t>
    </rPh>
    <phoneticPr fontId="15"/>
  </si>
  <si>
    <t>公立大学</t>
    <rPh sb="0" eb="2">
      <t>コウリツ</t>
    </rPh>
    <rPh sb="2" eb="4">
      <t>ダイガク</t>
    </rPh>
    <phoneticPr fontId="15"/>
  </si>
  <si>
    <t>大学院生</t>
    <rPh sb="0" eb="3">
      <t>ダイガクイン</t>
    </rPh>
    <rPh sb="3" eb="4">
      <t>セイ</t>
    </rPh>
    <phoneticPr fontId="15"/>
  </si>
  <si>
    <t>授業</t>
    <rPh sb="0" eb="2">
      <t>ジュギョウ</t>
    </rPh>
    <phoneticPr fontId="15"/>
  </si>
  <si>
    <t>選択</t>
    <phoneticPr fontId="15"/>
  </si>
  <si>
    <t>スキューバ</t>
    <phoneticPr fontId="15"/>
  </si>
  <si>
    <t>その他</t>
    <rPh sb="2" eb="3">
      <t>タ</t>
    </rPh>
    <phoneticPr fontId="15"/>
  </si>
  <si>
    <t>下田臨海実験センター・式根島ステーション</t>
    <rPh sb="0" eb="6">
      <t>シモダリンカイジッケン</t>
    </rPh>
    <rPh sb="11" eb="14">
      <t>シキネジマ</t>
    </rPh>
    <phoneticPr fontId="15"/>
  </si>
  <si>
    <t>第３研究棟</t>
    <phoneticPr fontId="15"/>
  </si>
  <si>
    <t>選択</t>
    <rPh sb="0" eb="2">
      <t>センタク</t>
    </rPh>
    <phoneticPr fontId="15"/>
  </si>
  <si>
    <t>私立大学</t>
    <rPh sb="0" eb="2">
      <t>シリツ</t>
    </rPh>
    <rPh sb="2" eb="4">
      <t>ダイガク</t>
    </rPh>
    <phoneticPr fontId="15"/>
  </si>
  <si>
    <t>学部生</t>
    <rPh sb="0" eb="3">
      <t>ガクセイ</t>
    </rPh>
    <phoneticPr fontId="15"/>
  </si>
  <si>
    <t>施設見学</t>
    <rPh sb="0" eb="2">
      <t>シセツ</t>
    </rPh>
    <rPh sb="2" eb="4">
      <t>ケンガク</t>
    </rPh>
    <phoneticPr fontId="15"/>
  </si>
  <si>
    <t>リストから選択</t>
    <phoneticPr fontId="15"/>
  </si>
  <si>
    <t>大実習室</t>
    <phoneticPr fontId="15"/>
  </si>
  <si>
    <t>大学共同利用機関</t>
    <rPh sb="0" eb="2">
      <t>ダイガク</t>
    </rPh>
    <rPh sb="2" eb="4">
      <t>キョウドウ</t>
    </rPh>
    <rPh sb="4" eb="6">
      <t>リヨウ</t>
    </rPh>
    <rPh sb="6" eb="8">
      <t>キカン</t>
    </rPh>
    <phoneticPr fontId="15"/>
  </si>
  <si>
    <t>第１研究棟　演習室</t>
    <phoneticPr fontId="15"/>
  </si>
  <si>
    <t>独立行政法人等公的研究機関</t>
    <rPh sb="0" eb="2">
      <t>ドクリツ</t>
    </rPh>
    <rPh sb="2" eb="4">
      <t>ギョウセイ</t>
    </rPh>
    <rPh sb="4" eb="6">
      <t>ホウジン</t>
    </rPh>
    <rPh sb="6" eb="7">
      <t>トウ</t>
    </rPh>
    <rPh sb="7" eb="9">
      <t>コウテキ</t>
    </rPh>
    <rPh sb="9" eb="11">
      <t>ケンキュウ</t>
    </rPh>
    <rPh sb="11" eb="13">
      <t>キカン</t>
    </rPh>
    <phoneticPr fontId="15"/>
  </si>
  <si>
    <t>第２研究棟　講義実習室</t>
    <phoneticPr fontId="15"/>
  </si>
  <si>
    <t>民間研究機関</t>
    <rPh sb="0" eb="2">
      <t>ミンカン</t>
    </rPh>
    <rPh sb="2" eb="4">
      <t>ケンキュウ</t>
    </rPh>
    <rPh sb="4" eb="6">
      <t>キカン</t>
    </rPh>
    <phoneticPr fontId="15"/>
  </si>
  <si>
    <t>第３研究棟　セミナー室</t>
    <phoneticPr fontId="15"/>
  </si>
  <si>
    <t>外国研究機関</t>
    <rPh sb="0" eb="2">
      <t>ガイコク</t>
    </rPh>
    <rPh sb="2" eb="4">
      <t>ケンキュウ</t>
    </rPh>
    <rPh sb="4" eb="6">
      <t>キカン</t>
    </rPh>
    <phoneticPr fontId="15"/>
  </si>
  <si>
    <t>式根島ステーション</t>
    <phoneticPr fontId="15"/>
  </si>
  <si>
    <t>その他</t>
    <phoneticPr fontId="15"/>
  </si>
  <si>
    <t>事務室にて入力</t>
    <rPh sb="0" eb="2">
      <t>ニュウリョk</t>
    </rPh>
    <phoneticPr fontId="15"/>
  </si>
  <si>
    <t>リストから選択</t>
  </si>
  <si>
    <t>食事単価</t>
    <rPh sb="0" eb="2">
      <t>ショクジ</t>
    </rPh>
    <rPh sb="2" eb="4">
      <t>タンカ</t>
    </rPh>
    <phoneticPr fontId="15"/>
  </si>
  <si>
    <t>朝食</t>
    <rPh sb="0" eb="2">
      <t>チョウショク</t>
    </rPh>
    <phoneticPr fontId="15"/>
  </si>
  <si>
    <t>昼食</t>
    <rPh sb="0" eb="2">
      <t>チュウショク</t>
    </rPh>
    <phoneticPr fontId="15"/>
  </si>
  <si>
    <t>夕食</t>
    <rPh sb="0" eb="2">
      <t>ユウショク</t>
    </rPh>
    <phoneticPr fontId="15"/>
  </si>
  <si>
    <t>宿泊単価</t>
    <rPh sb="0" eb="2">
      <t>シュクハク</t>
    </rPh>
    <rPh sb="2" eb="4">
      <t>タンカ</t>
    </rPh>
    <phoneticPr fontId="15"/>
  </si>
  <si>
    <t>一般</t>
    <rPh sb="0" eb="2">
      <t>イッパン</t>
    </rPh>
    <phoneticPr fontId="15"/>
  </si>
  <si>
    <t>長期学生</t>
    <rPh sb="0" eb="2">
      <t>チョウキ</t>
    </rPh>
    <rPh sb="2" eb="4">
      <t>ガクセイ</t>
    </rPh>
    <phoneticPr fontId="15"/>
  </si>
  <si>
    <t>式根島ST</t>
    <rPh sb="0" eb="3">
      <t>シキネジマ</t>
    </rPh>
    <phoneticPr fontId="15"/>
  </si>
  <si>
    <t>リストから選択</t>
    <rPh sb="5" eb="7">
      <t>センタク</t>
    </rPh>
    <phoneticPr fontId="15"/>
  </si>
  <si>
    <t>注)利用申込書に書かれた個人情報は下田臨海実験センターの事務手続きのみに使用いたします。</t>
    <phoneticPr fontId="15"/>
  </si>
  <si>
    <t>選択</t>
  </si>
  <si>
    <t>センターネットワーク接続についての注意する事項（利用手引き参照）について遵守しますか</t>
    <rPh sb="24" eb="28">
      <t>リヨウテビク</t>
    </rPh>
    <rPh sb="29" eb="31">
      <t>サンショウ</t>
    </rPh>
    <phoneticPr fontId="15"/>
  </si>
  <si>
    <t>学内の方はUTLANを、所属機関がeduroamに加盟している方はeduroamをご利用ください。その他の方はご相談ください。</t>
    <rPh sb="0" eb="2">
      <t>、</t>
    </rPh>
    <phoneticPr fontId="15"/>
  </si>
  <si>
    <t>ネットワークの利用</t>
    <rPh sb="0" eb="2">
      <t>リヨシヨ</t>
    </rPh>
    <phoneticPr fontId="15"/>
  </si>
  <si>
    <t>潜水誓約承諾書記入
潜水作業規約の同意</t>
  </si>
  <si>
    <t xml:space="preserve">採集・調査方法 </t>
  </si>
  <si>
    <t>採集・調査内容</t>
    <phoneticPr fontId="15"/>
  </si>
  <si>
    <t>採集・調査者氏名</t>
  </si>
  <si>
    <t>採集・調査場所</t>
    <rPh sb="0" eb="1">
      <t>チョ</t>
    </rPh>
    <phoneticPr fontId="15"/>
  </si>
  <si>
    <t>採集・調査日程・時間</t>
    <phoneticPr fontId="15"/>
  </si>
  <si>
    <t>採集・調査の詳細</t>
    <rPh sb="0" eb="2">
      <t>・</t>
    </rPh>
    <phoneticPr fontId="15"/>
  </si>
  <si>
    <t>生物採集依頼
（依頼書記入）</t>
    <phoneticPr fontId="15"/>
  </si>
  <si>
    <t>船舶の利用
（規約の同意）</t>
    <phoneticPr fontId="15"/>
  </si>
  <si>
    <t>採集・調査
 (規約の同意)</t>
    <phoneticPr fontId="15"/>
  </si>
  <si>
    <t>技術職員の
承諾</t>
    <phoneticPr fontId="15"/>
  </si>
  <si>
    <t>技術職員にメール（tec@shimoda.tsukuba.ac.jp）または　電話（0558-22-1317）で必ず連絡をお願いします。</t>
    <rPh sb="0" eb="4">
      <t>ニ</t>
    </rPh>
    <rPh sb="56" eb="57">
      <t>カナラ</t>
    </rPh>
    <phoneticPr fontId="15"/>
  </si>
  <si>
    <t>生物採集・調査・潜水作業、船舶を利用する場合は</t>
    <rPh sb="0" eb="2">
      <t>キニュ</t>
    </rPh>
    <rPh sb="16" eb="18">
      <t>リヨウ</t>
    </rPh>
    <rPh sb="20" eb="22">
      <t>バアイ</t>
    </rPh>
    <phoneticPr fontId="15"/>
  </si>
  <si>
    <t>使用機器</t>
    <phoneticPr fontId="15"/>
  </si>
  <si>
    <t>使用部屋の
希望事項</t>
    <rPh sb="6" eb="8">
      <t>キボ</t>
    </rPh>
    <rPh sb="8" eb="10">
      <t>ジコウ</t>
    </rPh>
    <phoneticPr fontId="15"/>
  </si>
  <si>
    <t>実験室・
使用機器の利用</t>
    <rPh sb="0" eb="3">
      <t>・</t>
    </rPh>
    <phoneticPr fontId="15"/>
  </si>
  <si>
    <t>人</t>
    <rPh sb="0" eb="1">
      <t>ニン</t>
    </rPh>
    <phoneticPr fontId="15"/>
  </si>
  <si>
    <t>女</t>
    <rPh sb="0" eb="1">
      <t>オンn</t>
    </rPh>
    <phoneticPr fontId="15"/>
  </si>
  <si>
    <t>食事・宿泊</t>
    <rPh sb="0" eb="2">
      <t>ショクジ</t>
    </rPh>
    <rPh sb="3" eb="5">
      <t>シュクハク</t>
    </rPh>
    <phoneticPr fontId="15"/>
  </si>
  <si>
    <t>人</t>
    <phoneticPr fontId="15"/>
  </si>
  <si>
    <t>計</t>
    <rPh sb="0" eb="1">
      <t>ケイ</t>
    </rPh>
    <phoneticPr fontId="15"/>
  </si>
  <si>
    <t>男</t>
    <rPh sb="0" eb="1">
      <t>オトk</t>
    </rPh>
    <phoneticPr fontId="15"/>
  </si>
  <si>
    <t>利用予定人数</t>
    <phoneticPr fontId="15"/>
  </si>
  <si>
    <t>時まで</t>
    <phoneticPr fontId="15"/>
  </si>
  <si>
    <t>日</t>
    <rPh sb="0" eb="1">
      <t>ニt</t>
    </rPh>
    <phoneticPr fontId="15"/>
  </si>
  <si>
    <t>泊</t>
    <rPh sb="0" eb="1">
      <t>シュクハk</t>
    </rPh>
    <phoneticPr fontId="15"/>
  </si>
  <si>
    <t>時から</t>
    <phoneticPr fontId="15"/>
  </si>
  <si>
    <t>利用期間</t>
    <phoneticPr fontId="15"/>
  </si>
  <si>
    <t>利用内容</t>
    <phoneticPr fontId="15"/>
  </si>
  <si>
    <t>来所方法</t>
    <phoneticPr fontId="15"/>
  </si>
  <si>
    <t>電話番号
携帯番号</t>
    <rPh sb="0" eb="2">
      <t>デンワ</t>
    </rPh>
    <rPh sb="2" eb="4">
      <t>バンゴウ</t>
    </rPh>
    <rPh sb="5" eb="7">
      <t>ケイタイ</t>
    </rPh>
    <rPh sb="7" eb="9">
      <t>バンゴウ</t>
    </rPh>
    <phoneticPr fontId="26"/>
  </si>
  <si>
    <t>電話番号
携帯番号</t>
    <rPh sb="5" eb="7">
      <t>ケイタイ</t>
    </rPh>
    <rPh sb="7" eb="9">
      <t>バンゴウ</t>
    </rPh>
    <phoneticPr fontId="15"/>
  </si>
  <si>
    <t>E-mail</t>
    <phoneticPr fontId="26"/>
  </si>
  <si>
    <t>E-mail</t>
    <phoneticPr fontId="15"/>
  </si>
  <si>
    <t>氏名　/  職名</t>
    <rPh sb="6" eb="8">
      <t>ショクメイ</t>
    </rPh>
    <phoneticPr fontId="15"/>
  </si>
  <si>
    <t>フリガナ</t>
    <phoneticPr fontId="15"/>
  </si>
  <si>
    <t>所属先住所</t>
    <rPh sb="0" eb="2">
      <t>レンラク</t>
    </rPh>
    <rPh sb="2" eb="3">
      <t>サキ</t>
    </rPh>
    <rPh sb="3" eb="5">
      <t>ジュウショ</t>
    </rPh>
    <phoneticPr fontId="26"/>
  </si>
  <si>
    <t>所属先住所</t>
    <phoneticPr fontId="15"/>
  </si>
  <si>
    <t>指導教員所属
（学生利用の場合）</t>
    <rPh sb="0" eb="3">
      <t>シドウキョウカン</t>
    </rPh>
    <rPh sb="3" eb="4">
      <t>イn</t>
    </rPh>
    <rPh sb="4" eb="6">
      <t>ショゾク</t>
    </rPh>
    <rPh sb="7" eb="9">
      <t>ガクセイ</t>
    </rPh>
    <rPh sb="9" eb="11">
      <t>リヨウ</t>
    </rPh>
    <rPh sb="12" eb="14">
      <t>バアイ</t>
    </rPh>
    <phoneticPr fontId="26"/>
  </si>
  <si>
    <t>利用者所属</t>
    <phoneticPr fontId="15"/>
  </si>
  <si>
    <t>受入依頼</t>
    <phoneticPr fontId="15"/>
  </si>
  <si>
    <t>受入担当教員</t>
    <rPh sb="0" eb="2">
      <t>キョ</t>
    </rPh>
    <phoneticPr fontId="15"/>
  </si>
  <si>
    <t>利用施設</t>
    <rPh sb="0" eb="1">
      <t>リヨ</t>
    </rPh>
    <phoneticPr fontId="15"/>
  </si>
  <si>
    <t>　なお、利用にあたってはセンター利用規程及び利用手引きを遵守します。</t>
    <phoneticPr fontId="15"/>
  </si>
  <si>
    <t>　下記のとおり、筑波大学下田臨海実験センターの利用を申し込みますので、許可願います。</t>
    <phoneticPr fontId="15"/>
  </si>
  <si>
    <t>筑波大学下田臨海実験センター長　殿</t>
  </si>
  <si>
    <t>申請日</t>
    <phoneticPr fontId="15"/>
  </si>
  <si>
    <t>筑波大学下田臨海実験センター利用申込書</t>
    <rPh sb="0" eb="1">
      <t>チョ</t>
    </rPh>
    <phoneticPr fontId="15"/>
  </si>
  <si>
    <t>No.</t>
    <phoneticPr fontId="15"/>
  </si>
  <si>
    <t>利用期間２週間以上</t>
    <rPh sb="0" eb="4">
      <t>リヨウ</t>
    </rPh>
    <rPh sb="7" eb="9">
      <t>イジョウ</t>
    </rPh>
    <phoneticPr fontId="4"/>
  </si>
  <si>
    <t>「食事・宿泊内訳」に記入をお願いします。</t>
    <rPh sb="1" eb="3">
      <t>ショク</t>
    </rPh>
    <rPh sb="4" eb="6">
      <t>シュク</t>
    </rPh>
    <rPh sb="14" eb="15">
      <t>イネガイシム</t>
    </rPh>
    <phoneticPr fontId="15"/>
  </si>
  <si>
    <t>受付番号</t>
    <rPh sb="0" eb="2">
      <t>ウケ</t>
    </rPh>
    <rPh sb="2" eb="4">
      <t>バンゴウ</t>
    </rPh>
    <phoneticPr fontId="4"/>
  </si>
  <si>
    <t>氏名</t>
    <rPh sb="0" eb="2">
      <t>シメイ</t>
    </rPh>
    <phoneticPr fontId="4"/>
  </si>
  <si>
    <t>職名</t>
    <rPh sb="0" eb="2">
      <t>ショクメイ</t>
    </rPh>
    <phoneticPr fontId="4"/>
  </si>
  <si>
    <t>所属</t>
    <rPh sb="0" eb="2">
      <t>ショゾク</t>
    </rPh>
    <phoneticPr fontId="4"/>
  </si>
  <si>
    <t>一般</t>
    <rPh sb="0" eb="2">
      <t>イッパn</t>
    </rPh>
    <phoneticPr fontId="4"/>
  </si>
  <si>
    <t>長期学生</t>
    <rPh sb="0" eb="2">
      <t>チョウ</t>
    </rPh>
    <rPh sb="2" eb="4">
      <t>ガクセイ</t>
    </rPh>
    <phoneticPr fontId="4"/>
  </si>
  <si>
    <t>宿泊料金</t>
    <rPh sb="0" eb="2">
      <t>シュクハク</t>
    </rPh>
    <rPh sb="2" eb="4">
      <t>リョウキn</t>
    </rPh>
    <phoneticPr fontId="4"/>
  </si>
  <si>
    <t>事務室で記入</t>
    <rPh sb="0" eb="3">
      <t>ジムシテゥ</t>
    </rPh>
    <rPh sb="4" eb="6">
      <t>キニュウ</t>
    </rPh>
    <phoneticPr fontId="15"/>
  </si>
  <si>
    <t>部屋番号</t>
    <phoneticPr fontId="4"/>
  </si>
  <si>
    <t>自動車の場合
車種･ﾅﾝﾊﾞｰ</t>
    <phoneticPr fontId="4"/>
  </si>
  <si>
    <t>学年</t>
    <rPh sb="0" eb="2">
      <t>ガクネン</t>
    </rPh>
    <phoneticPr fontId="4"/>
  </si>
  <si>
    <t>事務室で記入</t>
    <rPh sb="0" eb="2">
      <t>ジム</t>
    </rPh>
    <rPh sb="2" eb="3">
      <t>シツ</t>
    </rPh>
    <rPh sb="4" eb="6">
      <t>キニュウ</t>
    </rPh>
    <phoneticPr fontId="4"/>
  </si>
  <si>
    <r>
      <t xml:space="preserve">利用目的
</t>
    </r>
    <r>
      <rPr>
        <b/>
        <sz val="9"/>
        <color rgb="FFFF0000"/>
        <rFont val="ＭＳ 明朝"/>
        <family val="1"/>
        <charset val="128"/>
      </rPr>
      <t>(年次報告書の研究課題として公開されます）</t>
    </r>
    <rPh sb="0" eb="2">
      <t>リヨウ</t>
    </rPh>
    <rPh sb="2" eb="4">
      <t>モクテキ</t>
    </rPh>
    <rPh sb="6" eb="11">
      <t>ネンジホウコクショ</t>
    </rPh>
    <rPh sb="12" eb="16">
      <t>ケンキュウカダイ</t>
    </rPh>
    <rPh sb="19" eb="21">
      <t>コウカイ</t>
    </rPh>
    <phoneticPr fontId="26"/>
  </si>
  <si>
    <t>笹倉</t>
    <phoneticPr fontId="1"/>
  </si>
  <si>
    <t>稲葉</t>
    <phoneticPr fontId="1"/>
  </si>
  <si>
    <t>Ben Harvey</t>
    <phoneticPr fontId="1"/>
  </si>
  <si>
    <t>谷口</t>
    <phoneticPr fontId="1"/>
  </si>
  <si>
    <t>中野</t>
    <phoneticPr fontId="1"/>
  </si>
  <si>
    <t>露木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</si>
</sst>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_);[Red]\(0\)"/>
    <numFmt numFmtId="165" formatCode="yyyy&quot;年&quot;m&quot;月&quot;d&quot;日&quot;;@"/>
    <numFmt numFmtId="166" formatCode="yyyy/mm/dd\(aaa\)"/>
    <numFmt numFmtId="167" formatCode="m/d;@"/>
    <numFmt numFmtId="168" formatCode="[$-F800]dddd\,\ mmmm\ dd\,\ yyyy"/>
    <numFmt numFmtId="169" formatCode="#,##0_ ;[Red]\-#,##0\ "/>
  </numFmts>
  <fonts count="48">
    <font>
      <sz val="11"/>
      <name val="ＭＳ Ｐゴシック"/>
      <charset val="128"/>
    </font>
    <font>
      <sz val="12"/>
      <color theme="1"/>
      <name val="Calibri"/>
      <family val="2"/>
      <charset val="128"/>
      <scheme val="minor"/>
    </font>
    <font>
      <sz val="12"/>
      <color theme="1"/>
      <name val="Calibri"/>
      <family val="2"/>
      <charset val="128"/>
      <scheme val="minor"/>
    </font>
    <font>
      <sz val="1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0"/>
      <name val="ＭＳ 明朝"/>
      <family val="1"/>
      <charset val="128"/>
    </font>
    <font>
      <sz val="12"/>
      <name val="平成明朝"/>
      <family val="3"/>
      <charset val="128"/>
    </font>
    <font>
      <sz val="6"/>
      <name val="Osaka"/>
      <family val="2"/>
      <charset val="128"/>
    </font>
    <font>
      <sz val="9"/>
      <name val="ＭＳ Ｐゴシック"/>
      <family val="2"/>
      <charset val="128"/>
    </font>
    <font>
      <sz val="6"/>
      <name val="Calibri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Ｐ明朝"/>
      <family val="1"/>
      <charset val="128"/>
    </font>
    <font>
      <b/>
      <sz val="1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Calibri"/>
      <family val="2"/>
      <charset val="128"/>
      <scheme val="minor"/>
    </font>
    <font>
      <sz val="6"/>
      <name val="ＭＳ Ｐゴシック"/>
      <family val="3"/>
      <charset val="128"/>
    </font>
    <font>
      <u/>
      <sz val="12"/>
      <color theme="10"/>
      <name val="Calibri"/>
      <family val="2"/>
      <charset val="128"/>
      <scheme val="minor"/>
    </font>
    <font>
      <u/>
      <sz val="12"/>
      <color theme="1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b/>
      <sz val="14"/>
      <color rgb="FF0432FF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color rgb="FF0432FF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0"/>
      <color rgb="FF000000"/>
      <name val="ＭＳ Ｐ明朝"/>
      <family val="1"/>
      <charset val="128"/>
    </font>
    <font>
      <b/>
      <sz val="9"/>
      <color rgb="FFFF0000"/>
      <name val="ＭＳ 明朝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6B8B8"/>
        <bgColor indexed="64"/>
      </patternFill>
    </fill>
  </fills>
  <borders count="8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7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12" fillId="0" borderId="0"/>
    <xf numFmtId="0" fontId="2" fillId="0" borderId="0">
      <alignment vertical="center"/>
    </xf>
    <xf numFmtId="0" fontId="27" fillId="0" borderId="0" applyNumberFormat="0" applyFill="0" applyBorder="0" applyAlignment="0" applyProtection="0">
      <alignment vertical="center"/>
    </xf>
  </cellStyleXfs>
  <cellXfs count="310">
    <xf numFmtId="0" fontId="0" fillId="0" borderId="0" xfId="0">
      <alignment vertical="center"/>
    </xf>
    <xf numFmtId="167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0" fillId="0" borderId="0" xfId="0" applyNumberFormat="1">
      <alignment vertical="center"/>
    </xf>
    <xf numFmtId="0" fontId="2" fillId="6" borderId="34" xfId="5" applyFill="1" applyBorder="1">
      <alignment vertical="center"/>
    </xf>
    <xf numFmtId="0" fontId="2" fillId="7" borderId="34" xfId="5" applyFill="1" applyBorder="1">
      <alignment vertical="center"/>
    </xf>
    <xf numFmtId="0" fontId="2" fillId="0" borderId="0" xfId="5">
      <alignment vertical="center"/>
    </xf>
    <xf numFmtId="0" fontId="2" fillId="0" borderId="34" xfId="5" applyBorder="1">
      <alignment vertical="center"/>
    </xf>
    <xf numFmtId="0" fontId="2" fillId="0" borderId="34" xfId="5" applyBorder="1" applyAlignment="1">
      <alignment vertical="center" wrapText="1"/>
    </xf>
    <xf numFmtId="0" fontId="2" fillId="0" borderId="0" xfId="5" applyProtection="1">
      <alignment vertical="center"/>
      <protection locked="0"/>
    </xf>
    <xf numFmtId="0" fontId="16" fillId="0" borderId="0" xfId="5" applyFont="1">
      <alignment vertical="center"/>
    </xf>
    <xf numFmtId="0" fontId="16" fillId="0" borderId="0" xfId="5" applyFont="1" applyProtection="1">
      <alignment vertical="center"/>
      <protection locked="0"/>
    </xf>
    <xf numFmtId="0" fontId="18" fillId="0" borderId="8" xfId="5" applyFont="1" applyBorder="1" applyAlignment="1">
      <alignment horizontal="center" vertical="center"/>
    </xf>
    <xf numFmtId="0" fontId="18" fillId="0" borderId="8" xfId="5" applyFont="1" applyBorder="1" applyAlignment="1" applyProtection="1">
      <alignment horizontal="center" vertical="center"/>
      <protection locked="0"/>
    </xf>
    <xf numFmtId="0" fontId="18" fillId="0" borderId="61" xfId="5" applyFont="1" applyBorder="1" applyAlignment="1">
      <alignment horizontal="center" vertical="center"/>
    </xf>
    <xf numFmtId="0" fontId="2" fillId="0" borderId="64" xfId="5" applyBorder="1">
      <alignment vertical="center"/>
    </xf>
    <xf numFmtId="0" fontId="18" fillId="0" borderId="7" xfId="5" applyFont="1" applyBorder="1">
      <alignment vertical="center"/>
    </xf>
    <xf numFmtId="0" fontId="18" fillId="0" borderId="7" xfId="5" applyFont="1" applyBorder="1" applyAlignment="1">
      <alignment horizontal="right" vertical="center"/>
    </xf>
    <xf numFmtId="0" fontId="18" fillId="0" borderId="7" xfId="5" applyFont="1" applyBorder="1" applyAlignment="1">
      <alignment horizontal="center" vertical="center"/>
    </xf>
    <xf numFmtId="0" fontId="18" fillId="0" borderId="7" xfId="5" applyFont="1" applyBorder="1" applyAlignment="1" applyProtection="1">
      <alignment horizontal="center" vertical="center"/>
      <protection locked="0"/>
    </xf>
    <xf numFmtId="0" fontId="18" fillId="0" borderId="65" xfId="5" applyFont="1" applyBorder="1" applyAlignment="1">
      <alignment horizontal="center" vertical="center"/>
    </xf>
    <xf numFmtId="0" fontId="18" fillId="0" borderId="0" xfId="5" applyFont="1">
      <alignment vertical="center"/>
    </xf>
    <xf numFmtId="0" fontId="16" fillId="0" borderId="13" xfId="5" applyFont="1" applyBorder="1" applyAlignment="1" applyProtection="1">
      <alignment horizontal="right"/>
      <protection locked="0"/>
    </xf>
    <xf numFmtId="0" fontId="1" fillId="6" borderId="34" xfId="5" applyFont="1" applyFill="1" applyBorder="1">
      <alignment vertical="center"/>
    </xf>
    <xf numFmtId="0" fontId="1" fillId="0" borderId="34" xfId="5" applyFont="1" applyBorder="1">
      <alignment vertical="center"/>
    </xf>
    <xf numFmtId="0" fontId="24" fillId="5" borderId="37" xfId="5" applyFont="1" applyFill="1" applyBorder="1" applyProtection="1">
      <alignment vertical="center"/>
      <protection locked="0"/>
    </xf>
    <xf numFmtId="0" fontId="24" fillId="5" borderId="47" xfId="5" applyFont="1" applyFill="1" applyBorder="1" applyProtection="1">
      <alignment vertical="center"/>
      <protection locked="0"/>
    </xf>
    <xf numFmtId="0" fontId="25" fillId="0" borderId="7" xfId="5" applyFont="1" applyBorder="1">
      <alignment vertical="center"/>
    </xf>
    <xf numFmtId="0" fontId="19" fillId="0" borderId="8" xfId="5" applyFont="1" applyBorder="1">
      <alignment vertical="center"/>
    </xf>
    <xf numFmtId="0" fontId="19" fillId="0" borderId="63" xfId="5" applyFont="1" applyBorder="1">
      <alignment vertical="center"/>
    </xf>
    <xf numFmtId="0" fontId="19" fillId="0" borderId="60" xfId="5" applyFont="1" applyBorder="1">
      <alignment vertical="center"/>
    </xf>
    <xf numFmtId="0" fontId="17" fillId="0" borderId="0" xfId="5" applyFont="1" applyAlignment="1">
      <alignment horizontal="distributed" vertical="center" indent="1"/>
    </xf>
    <xf numFmtId="0" fontId="5" fillId="0" borderId="0" xfId="5" applyFont="1" applyAlignment="1">
      <alignment horizontal="center" vertical="center"/>
    </xf>
    <xf numFmtId="0" fontId="17" fillId="0" borderId="0" xfId="5" applyFont="1" applyAlignment="1">
      <alignment horizontal="center" vertical="center" wrapText="1"/>
    </xf>
    <xf numFmtId="0" fontId="19" fillId="0" borderId="0" xfId="5" applyFont="1" applyAlignment="1">
      <alignment horizontal="left" vertical="center" indent="1"/>
    </xf>
    <xf numFmtId="0" fontId="17" fillId="0" borderId="0" xfId="5" applyFont="1" applyAlignment="1">
      <alignment horizontal="center" vertical="center"/>
    </xf>
    <xf numFmtId="0" fontId="24" fillId="0" borderId="0" xfId="5" applyFont="1" applyAlignment="1">
      <alignment horizontal="center" vertical="center"/>
    </xf>
    <xf numFmtId="0" fontId="24" fillId="0" borderId="0" xfId="5" applyFont="1" applyAlignment="1">
      <alignment horizontal="right" vertical="center"/>
    </xf>
    <xf numFmtId="0" fontId="24" fillId="0" borderId="0" xfId="5" applyFont="1" applyAlignment="1">
      <alignment horizontal="left" vertical="center"/>
    </xf>
    <xf numFmtId="0" fontId="16" fillId="0" borderId="0" xfId="5" applyFont="1" applyAlignment="1">
      <alignment horizontal="center" vertical="center"/>
    </xf>
    <xf numFmtId="0" fontId="16" fillId="0" borderId="0" xfId="5" applyFont="1" applyAlignment="1">
      <alignment horizontal="left" vertical="center" wrapText="1"/>
    </xf>
    <xf numFmtId="0" fontId="19" fillId="0" borderId="0" xfId="5" applyFont="1" applyAlignment="1">
      <alignment vertical="center" textRotation="255"/>
    </xf>
    <xf numFmtId="0" fontId="2" fillId="0" borderId="47" xfId="5" applyBorder="1">
      <alignment vertical="center"/>
    </xf>
    <xf numFmtId="0" fontId="36" fillId="0" borderId="0" xfId="0" applyFont="1">
      <alignment vertical="center"/>
    </xf>
    <xf numFmtId="49" fontId="41" fillId="0" borderId="30" xfId="4" applyNumberFormat="1" applyFont="1" applyBorder="1" applyAlignment="1">
      <alignment horizontal="center" vertical="center"/>
    </xf>
    <xf numFmtId="49" fontId="41" fillId="0" borderId="31" xfId="4" applyNumberFormat="1" applyFont="1" applyBorder="1" applyAlignment="1">
      <alignment horizontal="center" vertical="center"/>
    </xf>
    <xf numFmtId="49" fontId="41" fillId="0" borderId="32" xfId="4" applyNumberFormat="1" applyFont="1" applyBorder="1" applyAlignment="1">
      <alignment horizontal="center" vertical="center"/>
    </xf>
    <xf numFmtId="49" fontId="41" fillId="0" borderId="33" xfId="4" applyNumberFormat="1" applyFont="1" applyBorder="1" applyAlignment="1">
      <alignment horizontal="center" vertical="center"/>
    </xf>
    <xf numFmtId="49" fontId="41" fillId="0" borderId="34" xfId="4" applyNumberFormat="1" applyFont="1" applyBorder="1" applyAlignment="1">
      <alignment horizontal="center" vertical="center"/>
    </xf>
    <xf numFmtId="49" fontId="41" fillId="0" borderId="35" xfId="4" applyNumberFormat="1" applyFont="1" applyBorder="1" applyAlignment="1">
      <alignment horizontal="center" vertical="center"/>
    </xf>
    <xf numFmtId="164" fontId="36" fillId="3" borderId="16" xfId="0" applyNumberFormat="1" applyFont="1" applyFill="1" applyBorder="1" applyAlignment="1">
      <alignment horizontal="center" vertical="center"/>
    </xf>
    <xf numFmtId="164" fontId="36" fillId="3" borderId="17" xfId="0" applyNumberFormat="1" applyFont="1" applyFill="1" applyBorder="1" applyAlignment="1">
      <alignment horizontal="center" vertical="center"/>
    </xf>
    <xf numFmtId="164" fontId="36" fillId="4" borderId="17" xfId="0" applyNumberFormat="1" applyFont="1" applyFill="1" applyBorder="1" applyAlignment="1" applyProtection="1">
      <alignment horizontal="center" vertical="center"/>
      <protection locked="0"/>
    </xf>
    <xf numFmtId="164" fontId="36" fillId="0" borderId="17" xfId="0" applyNumberFormat="1" applyFont="1" applyBorder="1" applyAlignment="1" applyProtection="1">
      <alignment horizontal="center" vertical="center"/>
      <protection locked="0"/>
    </xf>
    <xf numFmtId="164" fontId="36" fillId="0" borderId="16" xfId="0" applyNumberFormat="1" applyFont="1" applyBorder="1" applyAlignment="1" applyProtection="1">
      <alignment horizontal="center" vertical="center"/>
      <protection locked="0"/>
    </xf>
    <xf numFmtId="164" fontId="36" fillId="4" borderId="18" xfId="0" applyNumberFormat="1" applyFont="1" applyFill="1" applyBorder="1" applyAlignment="1" applyProtection="1">
      <alignment horizontal="center" vertical="center"/>
      <protection locked="0"/>
    </xf>
    <xf numFmtId="0" fontId="36" fillId="0" borderId="36" xfId="0" applyFont="1" applyBorder="1">
      <alignment vertical="center"/>
    </xf>
    <xf numFmtId="0" fontId="36" fillId="0" borderId="37" xfId="0" applyFont="1" applyBorder="1">
      <alignment vertical="center"/>
    </xf>
    <xf numFmtId="49" fontId="41" fillId="0" borderId="38" xfId="4" applyNumberFormat="1" applyFont="1" applyBorder="1" applyAlignment="1">
      <alignment horizontal="center" vertical="center"/>
    </xf>
    <xf numFmtId="49" fontId="41" fillId="0" borderId="39" xfId="4" applyNumberFormat="1" applyFont="1" applyBorder="1" applyAlignment="1">
      <alignment horizontal="center" vertical="center"/>
    </xf>
    <xf numFmtId="166" fontId="36" fillId="0" borderId="40" xfId="0" applyNumberFormat="1" applyFont="1" applyBorder="1">
      <alignment vertical="center"/>
    </xf>
    <xf numFmtId="166" fontId="36" fillId="0" borderId="20" xfId="0" applyNumberFormat="1" applyFont="1" applyBorder="1">
      <alignment vertical="center"/>
    </xf>
    <xf numFmtId="166" fontId="36" fillId="0" borderId="41" xfId="0" applyNumberFormat="1" applyFont="1" applyBorder="1">
      <alignment vertical="center"/>
    </xf>
    <xf numFmtId="164" fontId="36" fillId="5" borderId="17" xfId="0" applyNumberFormat="1" applyFont="1" applyFill="1" applyBorder="1" applyAlignment="1" applyProtection="1">
      <alignment horizontal="center" vertical="center"/>
      <protection locked="0"/>
    </xf>
    <xf numFmtId="164" fontId="43" fillId="3" borderId="16" xfId="4" applyNumberFormat="1" applyFont="1" applyFill="1" applyBorder="1" applyAlignment="1">
      <alignment horizontal="center" vertical="center"/>
    </xf>
    <xf numFmtId="164" fontId="43" fillId="3" borderId="17" xfId="4" applyNumberFormat="1" applyFont="1" applyFill="1" applyBorder="1" applyAlignment="1">
      <alignment horizontal="center" vertical="center"/>
    </xf>
    <xf numFmtId="164" fontId="43" fillId="3" borderId="42" xfId="4" applyNumberFormat="1" applyFont="1" applyFill="1" applyBorder="1" applyAlignment="1">
      <alignment horizontal="center" vertical="center"/>
    </xf>
    <xf numFmtId="164" fontId="43" fillId="0" borderId="17" xfId="4" applyNumberFormat="1" applyFont="1" applyBorder="1" applyAlignment="1" applyProtection="1">
      <alignment horizontal="center" vertical="center"/>
      <protection locked="0"/>
    </xf>
    <xf numFmtId="164" fontId="43" fillId="4" borderId="18" xfId="4" applyNumberFormat="1" applyFont="1" applyFill="1" applyBorder="1" applyAlignment="1" applyProtection="1">
      <alignment horizontal="center" vertical="center"/>
      <protection locked="0"/>
    </xf>
    <xf numFmtId="164" fontId="43" fillId="0" borderId="16" xfId="4" applyNumberFormat="1" applyFont="1" applyBorder="1" applyAlignment="1" applyProtection="1">
      <alignment horizontal="center" vertical="center"/>
      <protection locked="0"/>
    </xf>
    <xf numFmtId="164" fontId="43" fillId="0" borderId="42" xfId="4" applyNumberFormat="1" applyFont="1" applyBorder="1" applyAlignment="1" applyProtection="1">
      <alignment horizontal="center" vertical="center"/>
      <protection locked="0"/>
    </xf>
    <xf numFmtId="164" fontId="43" fillId="4" borderId="43" xfId="4" applyNumberFormat="1" applyFont="1" applyFill="1" applyBorder="1" applyAlignment="1" applyProtection="1">
      <alignment horizontal="center" vertical="center"/>
      <protection locked="0"/>
    </xf>
    <xf numFmtId="164" fontId="36" fillId="0" borderId="42" xfId="4" applyNumberFormat="1" applyFont="1" applyBorder="1" applyAlignment="1" applyProtection="1">
      <alignment horizontal="center" vertical="center"/>
      <protection locked="0"/>
    </xf>
    <xf numFmtId="164" fontId="43" fillId="13" borderId="16" xfId="4" applyNumberFormat="1" applyFont="1" applyFill="1" applyBorder="1" applyAlignment="1">
      <alignment horizontal="center" vertical="center"/>
    </xf>
    <xf numFmtId="164" fontId="43" fillId="13" borderId="17" xfId="4" applyNumberFormat="1" applyFont="1" applyFill="1" applyBorder="1" applyAlignment="1">
      <alignment horizontal="center" vertical="center"/>
    </xf>
    <xf numFmtId="164" fontId="43" fillId="0" borderId="0" xfId="4" applyNumberFormat="1" applyFont="1" applyAlignment="1">
      <alignment vertical="center"/>
    </xf>
    <xf numFmtId="164" fontId="36" fillId="0" borderId="0" xfId="4" applyNumberFormat="1" applyFont="1" applyAlignment="1">
      <alignment vertical="center"/>
    </xf>
    <xf numFmtId="0" fontId="16" fillId="0" borderId="1" xfId="5" applyFont="1" applyBorder="1" applyAlignment="1" applyProtection="1">
      <alignment horizontal="left" vertical="top" wrapText="1" indent="1"/>
      <protection locked="0"/>
    </xf>
    <xf numFmtId="0" fontId="16" fillId="0" borderId="56" xfId="5" applyFont="1" applyBorder="1" applyAlignment="1" applyProtection="1">
      <alignment horizontal="left" vertical="top" wrapText="1" indent="1"/>
      <protection locked="0"/>
    </xf>
    <xf numFmtId="0" fontId="17" fillId="0" borderId="1" xfId="5" applyFont="1" applyBorder="1" applyAlignment="1">
      <alignment horizontal="distributed" vertical="center" indent="1"/>
    </xf>
    <xf numFmtId="0" fontId="22" fillId="0" borderId="25" xfId="5" applyFont="1" applyBorder="1" applyAlignment="1">
      <alignment horizontal="center" vertical="center" wrapText="1"/>
    </xf>
    <xf numFmtId="0" fontId="7" fillId="9" borderId="25" xfId="5" applyFont="1" applyFill="1" applyBorder="1" applyAlignment="1" applyProtection="1">
      <alignment horizontal="center" vertical="center"/>
      <protection locked="0"/>
    </xf>
    <xf numFmtId="0" fontId="7" fillId="9" borderId="26" xfId="5" applyFont="1" applyFill="1" applyBorder="1" applyAlignment="1" applyProtection="1">
      <alignment horizontal="center" vertical="center"/>
      <protection locked="0"/>
    </xf>
    <xf numFmtId="0" fontId="16" fillId="0" borderId="49" xfId="5" applyFont="1" applyBorder="1" applyAlignment="1">
      <alignment horizontal="left" vertical="center" indent="1"/>
    </xf>
    <xf numFmtId="0" fontId="16" fillId="0" borderId="48" xfId="5" applyFont="1" applyBorder="1" applyAlignment="1">
      <alignment horizontal="left" vertical="center" indent="1"/>
    </xf>
    <xf numFmtId="0" fontId="17" fillId="9" borderId="48" xfId="5" applyFont="1" applyFill="1" applyBorder="1" applyAlignment="1" applyProtection="1">
      <alignment horizontal="center" vertical="center"/>
      <protection locked="0"/>
    </xf>
    <xf numFmtId="0" fontId="18" fillId="0" borderId="36" xfId="5" applyFont="1" applyBorder="1" applyAlignment="1">
      <alignment horizontal="center" vertical="center" textRotation="255"/>
    </xf>
    <xf numFmtId="0" fontId="18" fillId="0" borderId="6" xfId="5" applyFont="1" applyBorder="1" applyAlignment="1">
      <alignment horizontal="center" vertical="center" textRotation="255"/>
    </xf>
    <xf numFmtId="0" fontId="18" fillId="0" borderId="49" xfId="5" applyFont="1" applyBorder="1" applyAlignment="1">
      <alignment horizontal="center" vertical="center" textRotation="255"/>
    </xf>
    <xf numFmtId="0" fontId="18" fillId="0" borderId="55" xfId="5" applyFont="1" applyBorder="1" applyAlignment="1">
      <alignment horizontal="center" vertical="center" textRotation="255"/>
    </xf>
    <xf numFmtId="0" fontId="17" fillId="0" borderId="58" xfId="5" applyFont="1" applyBorder="1" applyAlignment="1">
      <alignment horizontal="center" vertical="center"/>
    </xf>
    <xf numFmtId="0" fontId="16" fillId="0" borderId="58" xfId="5" applyFont="1" applyBorder="1" applyAlignment="1" applyProtection="1">
      <alignment horizontal="left" vertical="top" wrapText="1" indent="1"/>
      <protection locked="0"/>
    </xf>
    <xf numFmtId="0" fontId="16" fillId="0" borderId="57" xfId="5" applyFont="1" applyBorder="1" applyAlignment="1" applyProtection="1">
      <alignment horizontal="left" vertical="top" wrapText="1" indent="1"/>
      <protection locked="0"/>
    </xf>
    <xf numFmtId="0" fontId="10" fillId="9" borderId="54" xfId="5" applyFont="1" applyFill="1" applyBorder="1" applyAlignment="1" applyProtection="1">
      <alignment horizontal="center" vertical="center"/>
      <protection locked="0"/>
    </xf>
    <xf numFmtId="0" fontId="21" fillId="0" borderId="54" xfId="5" applyFont="1" applyBorder="1" applyAlignment="1">
      <alignment horizontal="center" vertical="center" wrapText="1"/>
    </xf>
    <xf numFmtId="0" fontId="10" fillId="9" borderId="54" xfId="5" applyFont="1" applyFill="1" applyBorder="1" applyAlignment="1" applyProtection="1">
      <alignment horizontal="center" vertical="center" wrapText="1"/>
      <protection locked="0"/>
    </xf>
    <xf numFmtId="0" fontId="10" fillId="9" borderId="53" xfId="5" applyFont="1" applyFill="1" applyBorder="1" applyAlignment="1" applyProtection="1">
      <alignment horizontal="center" vertical="center" wrapText="1"/>
      <protection locked="0"/>
    </xf>
    <xf numFmtId="0" fontId="18" fillId="10" borderId="19" xfId="5" applyFont="1" applyFill="1" applyBorder="1" applyAlignment="1">
      <alignment horizontal="center" vertical="center" wrapText="1"/>
    </xf>
    <xf numFmtId="0" fontId="18" fillId="10" borderId="20" xfId="5" applyFont="1" applyFill="1" applyBorder="1" applyAlignment="1">
      <alignment horizontal="center" vertical="center" wrapText="1"/>
    </xf>
    <xf numFmtId="0" fontId="18" fillId="10" borderId="23" xfId="5" applyFont="1" applyFill="1" applyBorder="1" applyAlignment="1">
      <alignment horizontal="center" vertical="center" wrapText="1"/>
    </xf>
    <xf numFmtId="0" fontId="16" fillId="0" borderId="52" xfId="5" applyFont="1" applyBorder="1" applyAlignment="1">
      <alignment horizontal="left" vertical="center" indent="1"/>
    </xf>
    <xf numFmtId="0" fontId="16" fillId="0" borderId="51" xfId="5" applyFont="1" applyBorder="1" applyAlignment="1">
      <alignment horizontal="left" vertical="center" indent="1"/>
    </xf>
    <xf numFmtId="0" fontId="16" fillId="0" borderId="50" xfId="5" applyFont="1" applyBorder="1" applyAlignment="1">
      <alignment horizontal="left" vertical="center" indent="1"/>
    </xf>
    <xf numFmtId="0" fontId="17" fillId="0" borderId="54" xfId="5" applyFont="1" applyBorder="1" applyAlignment="1">
      <alignment horizontal="distributed" vertical="center" indent="1"/>
    </xf>
    <xf numFmtId="0" fontId="10" fillId="9" borderId="24" xfId="5" applyFont="1" applyFill="1" applyBorder="1" applyAlignment="1" applyProtection="1">
      <alignment horizontal="center" vertical="center" wrapText="1"/>
      <protection locked="0"/>
    </xf>
    <xf numFmtId="0" fontId="10" fillId="9" borderId="25" xfId="5" applyFont="1" applyFill="1" applyBorder="1" applyAlignment="1" applyProtection="1">
      <alignment horizontal="center" vertical="center" wrapText="1"/>
      <protection locked="0"/>
    </xf>
    <xf numFmtId="0" fontId="23" fillId="0" borderId="25" xfId="5" applyFont="1" applyBorder="1" applyAlignment="1">
      <alignment horizontal="center" vertical="center" wrapText="1"/>
    </xf>
    <xf numFmtId="0" fontId="7" fillId="9" borderId="24" xfId="5" applyFont="1" applyFill="1" applyBorder="1" applyAlignment="1" applyProtection="1">
      <alignment horizontal="center" vertical="center" wrapText="1"/>
      <protection locked="0"/>
    </xf>
    <xf numFmtId="0" fontId="7" fillId="9" borderId="25" xfId="5" applyFont="1" applyFill="1" applyBorder="1" applyAlignment="1" applyProtection="1">
      <alignment horizontal="center" vertical="center" wrapText="1"/>
      <protection locked="0"/>
    </xf>
    <xf numFmtId="0" fontId="16" fillId="0" borderId="54" xfId="5" applyFont="1" applyBorder="1" applyAlignment="1" applyProtection="1">
      <alignment horizontal="center" vertical="center" wrapText="1"/>
      <protection locked="0"/>
    </xf>
    <xf numFmtId="0" fontId="16" fillId="0" borderId="53" xfId="5" applyFont="1" applyBorder="1" applyAlignment="1" applyProtection="1">
      <alignment horizontal="center" vertical="center" wrapText="1"/>
      <protection locked="0"/>
    </xf>
    <xf numFmtId="0" fontId="17" fillId="0" borderId="62" xfId="5" applyFont="1" applyBorder="1" applyAlignment="1">
      <alignment horizontal="distributed" vertical="center" indent="1"/>
    </xf>
    <xf numFmtId="0" fontId="18" fillId="11" borderId="7" xfId="5" applyFont="1" applyFill="1" applyBorder="1" applyAlignment="1">
      <alignment horizontal="right" vertical="center"/>
    </xf>
    <xf numFmtId="0" fontId="7" fillId="0" borderId="65" xfId="5" applyFont="1" applyBorder="1" applyAlignment="1">
      <alignment horizontal="center" vertical="center" wrapText="1"/>
    </xf>
    <xf numFmtId="0" fontId="7" fillId="0" borderId="7" xfId="5" applyFont="1" applyBorder="1" applyAlignment="1">
      <alignment horizontal="center" vertical="center" wrapText="1"/>
    </xf>
    <xf numFmtId="0" fontId="7" fillId="0" borderId="64" xfId="5" applyFont="1" applyBorder="1" applyAlignment="1">
      <alignment horizontal="center" vertical="center" wrapText="1"/>
    </xf>
    <xf numFmtId="0" fontId="20" fillId="0" borderId="7" xfId="5" applyFont="1" applyBorder="1" applyAlignment="1">
      <alignment horizontal="center" vertical="center" wrapText="1"/>
    </xf>
    <xf numFmtId="0" fontId="20" fillId="0" borderId="63" xfId="5" applyFont="1" applyBorder="1" applyAlignment="1">
      <alignment horizontal="center" vertical="center" wrapText="1"/>
    </xf>
    <xf numFmtId="0" fontId="20" fillId="0" borderId="8" xfId="5" applyFont="1" applyBorder="1" applyAlignment="1">
      <alignment horizontal="center" vertical="center" wrapText="1"/>
    </xf>
    <xf numFmtId="0" fontId="20" fillId="0" borderId="60" xfId="5" applyFont="1" applyBorder="1" applyAlignment="1">
      <alignment horizontal="center" vertical="center" wrapText="1"/>
    </xf>
    <xf numFmtId="0" fontId="23" fillId="0" borderId="8" xfId="5" applyFont="1" applyBorder="1" applyAlignment="1">
      <alignment horizontal="center" vertical="center" wrapText="1"/>
    </xf>
    <xf numFmtId="0" fontId="7" fillId="9" borderId="2" xfId="5" applyFont="1" applyFill="1" applyBorder="1" applyAlignment="1" applyProtection="1">
      <alignment horizontal="center" vertical="center"/>
      <protection locked="0"/>
    </xf>
    <xf numFmtId="0" fontId="7" fillId="9" borderId="3" xfId="5" applyFont="1" applyFill="1" applyBorder="1" applyAlignment="1" applyProtection="1">
      <alignment horizontal="center" vertical="center"/>
      <protection locked="0"/>
    </xf>
    <xf numFmtId="0" fontId="7" fillId="9" borderId="5" xfId="5" applyFont="1" applyFill="1" applyBorder="1" applyAlignment="1" applyProtection="1">
      <alignment horizontal="center" vertical="center"/>
      <protection locked="0"/>
    </xf>
    <xf numFmtId="0" fontId="17" fillId="0" borderId="59" xfId="5" applyFont="1" applyBorder="1" applyAlignment="1">
      <alignment horizontal="center" vertical="center" wrapText="1"/>
    </xf>
    <xf numFmtId="0" fontId="17" fillId="0" borderId="54" xfId="5" applyFont="1" applyBorder="1" applyAlignment="1">
      <alignment horizontal="center" vertical="center"/>
    </xf>
    <xf numFmtId="0" fontId="7" fillId="9" borderId="54" xfId="5" applyFont="1" applyFill="1" applyBorder="1" applyAlignment="1" applyProtection="1">
      <alignment horizontal="center" vertical="center"/>
      <protection locked="0"/>
    </xf>
    <xf numFmtId="0" fontId="17" fillId="0" borderId="54" xfId="5" applyFont="1" applyBorder="1" applyAlignment="1">
      <alignment horizontal="center" vertical="center" wrapText="1"/>
    </xf>
    <xf numFmtId="0" fontId="16" fillId="0" borderId="54" xfId="5" applyFont="1" applyBorder="1" applyAlignment="1" applyProtection="1">
      <alignment horizontal="center" vertical="center"/>
      <protection locked="0"/>
    </xf>
    <xf numFmtId="0" fontId="18" fillId="10" borderId="52" xfId="5" applyFont="1" applyFill="1" applyBorder="1" applyAlignment="1">
      <alignment horizontal="center" vertical="center" wrapText="1"/>
    </xf>
    <xf numFmtId="0" fontId="18" fillId="10" borderId="51" xfId="5" applyFont="1" applyFill="1" applyBorder="1" applyAlignment="1">
      <alignment horizontal="center" vertical="center"/>
    </xf>
    <xf numFmtId="0" fontId="18" fillId="10" borderId="50" xfId="5" applyFont="1" applyFill="1" applyBorder="1" applyAlignment="1">
      <alignment horizontal="center" vertical="center"/>
    </xf>
    <xf numFmtId="0" fontId="17" fillId="10" borderId="36" xfId="5" applyFont="1" applyFill="1" applyBorder="1" applyAlignment="1">
      <alignment horizontal="center" vertical="center"/>
    </xf>
    <xf numFmtId="0" fontId="17" fillId="10" borderId="0" xfId="5" applyFont="1" applyFill="1" applyAlignment="1">
      <alignment horizontal="center" vertical="center"/>
    </xf>
    <xf numFmtId="0" fontId="17" fillId="10" borderId="37" xfId="5" applyFont="1" applyFill="1" applyBorder="1" applyAlignment="1">
      <alignment horizontal="center" vertical="center"/>
    </xf>
    <xf numFmtId="0" fontId="23" fillId="0" borderId="24" xfId="5" applyFont="1" applyBorder="1" applyAlignment="1">
      <alignment horizontal="center" vertical="center" wrapText="1"/>
    </xf>
    <xf numFmtId="0" fontId="23" fillId="0" borderId="25" xfId="5" applyFont="1" applyBorder="1" applyAlignment="1">
      <alignment horizontal="center" vertical="center"/>
    </xf>
    <xf numFmtId="165" fontId="19" fillId="0" borderId="65" xfId="5" applyNumberFormat="1" applyFont="1" applyBorder="1" applyAlignment="1" applyProtection="1">
      <alignment horizontal="distributed" vertical="center" indent="2"/>
      <protection locked="0"/>
    </xf>
    <xf numFmtId="165" fontId="19" fillId="0" borderId="7" xfId="5" applyNumberFormat="1" applyFont="1" applyBorder="1" applyAlignment="1" applyProtection="1">
      <alignment horizontal="distributed" vertical="center" indent="2"/>
      <protection locked="0"/>
    </xf>
    <xf numFmtId="168" fontId="16" fillId="11" borderId="7" xfId="5" applyNumberFormat="1" applyFont="1" applyFill="1" applyBorder="1" applyAlignment="1">
      <alignment horizontal="center" vertical="center"/>
    </xf>
    <xf numFmtId="164" fontId="19" fillId="0" borderId="7" xfId="5" applyNumberFormat="1" applyFont="1" applyBorder="1" applyAlignment="1" applyProtection="1">
      <alignment horizontal="center" vertical="center"/>
      <protection locked="0"/>
    </xf>
    <xf numFmtId="0" fontId="19" fillId="0" borderId="7" xfId="5" applyFont="1" applyBorder="1" applyAlignment="1">
      <alignment horizontal="center" vertical="center"/>
    </xf>
    <xf numFmtId="0" fontId="19" fillId="11" borderId="7" xfId="5" applyFont="1" applyFill="1" applyBorder="1" applyAlignment="1">
      <alignment horizontal="center" vertical="center"/>
    </xf>
    <xf numFmtId="0" fontId="19" fillId="11" borderId="8" xfId="5" applyFont="1" applyFill="1" applyBorder="1" applyAlignment="1">
      <alignment horizontal="center" vertical="center"/>
    </xf>
    <xf numFmtId="0" fontId="19" fillId="0" borderId="8" xfId="5" applyFont="1" applyBorder="1" applyAlignment="1">
      <alignment horizontal="center" vertical="center"/>
    </xf>
    <xf numFmtId="165" fontId="19" fillId="0" borderId="61" xfId="5" applyNumberFormat="1" applyFont="1" applyBorder="1" applyAlignment="1" applyProtection="1">
      <alignment horizontal="distributed" vertical="center" indent="2"/>
      <protection locked="0"/>
    </xf>
    <xf numFmtId="165" fontId="19" fillId="0" borderId="8" xfId="5" applyNumberFormat="1" applyFont="1" applyBorder="1" applyAlignment="1" applyProtection="1">
      <alignment horizontal="distributed" vertical="center" indent="2"/>
      <protection locked="0"/>
    </xf>
    <xf numFmtId="165" fontId="19" fillId="0" borderId="0" xfId="5" applyNumberFormat="1" applyFont="1" applyAlignment="1" applyProtection="1">
      <alignment horizontal="distributed" vertical="center" indent="2"/>
      <protection locked="0"/>
    </xf>
    <xf numFmtId="168" fontId="16" fillId="11" borderId="0" xfId="5" applyNumberFormat="1" applyFont="1" applyFill="1" applyAlignment="1">
      <alignment horizontal="center" vertical="center"/>
    </xf>
    <xf numFmtId="164" fontId="19" fillId="0" borderId="0" xfId="5" applyNumberFormat="1" applyFont="1" applyAlignment="1" applyProtection="1">
      <alignment horizontal="center" vertical="center"/>
      <protection locked="0"/>
    </xf>
    <xf numFmtId="0" fontId="7" fillId="0" borderId="68" xfId="5" applyFont="1" applyBorder="1" applyAlignment="1">
      <alignment horizontal="distributed" vertical="center" wrapText="1" indent="1"/>
    </xf>
    <xf numFmtId="0" fontId="7" fillId="0" borderId="67" xfId="5" applyFont="1" applyBorder="1" applyAlignment="1">
      <alignment horizontal="distributed" vertical="center" indent="1"/>
    </xf>
    <xf numFmtId="0" fontId="6" fillId="0" borderId="67" xfId="5" applyFont="1" applyBorder="1" applyAlignment="1" applyProtection="1">
      <alignment horizontal="left" vertical="top" wrapText="1" indent="1"/>
      <protection locked="0"/>
    </xf>
    <xf numFmtId="0" fontId="6" fillId="0" borderId="66" xfId="5" applyFont="1" applyBorder="1" applyAlignment="1" applyProtection="1">
      <alignment horizontal="left" vertical="top" wrapText="1" indent="1"/>
      <protection locked="0"/>
    </xf>
    <xf numFmtId="0" fontId="7" fillId="0" borderId="62" xfId="5" applyFont="1" applyBorder="1" applyAlignment="1">
      <alignment horizontal="distributed" vertical="center" indent="1"/>
    </xf>
    <xf numFmtId="0" fontId="7" fillId="0" borderId="1" xfId="5" applyFont="1" applyBorder="1" applyAlignment="1">
      <alignment horizontal="distributed" vertical="center" indent="1"/>
    </xf>
    <xf numFmtId="0" fontId="6" fillId="0" borderId="1" xfId="5" applyFont="1" applyBorder="1" applyAlignment="1" applyProtection="1">
      <alignment horizontal="left" vertical="top" wrapText="1" indent="1"/>
      <protection locked="0"/>
    </xf>
    <xf numFmtId="0" fontId="6" fillId="0" borderId="56" xfId="5" applyFont="1" applyBorder="1" applyAlignment="1" applyProtection="1">
      <alignment horizontal="left" vertical="top" wrapText="1" indent="1"/>
      <protection locked="0"/>
    </xf>
    <xf numFmtId="0" fontId="17" fillId="0" borderId="16" xfId="5" applyFont="1" applyBorder="1" applyAlignment="1">
      <alignment horizontal="distributed" vertical="center" indent="1"/>
    </xf>
    <xf numFmtId="0" fontId="17" fillId="0" borderId="17" xfId="5" applyFont="1" applyBorder="1" applyAlignment="1">
      <alignment horizontal="distributed" vertical="center" indent="1"/>
    </xf>
    <xf numFmtId="0" fontId="17" fillId="0" borderId="43" xfId="5" applyFont="1" applyBorder="1" applyAlignment="1">
      <alignment horizontal="center" vertical="center" wrapText="1"/>
    </xf>
    <xf numFmtId="0" fontId="17" fillId="0" borderId="46" xfId="5" applyFont="1" applyBorder="1" applyAlignment="1">
      <alignment horizontal="center" vertical="center" wrapText="1"/>
    </xf>
    <xf numFmtId="0" fontId="17" fillId="0" borderId="42" xfId="5" applyFont="1" applyBorder="1" applyAlignment="1">
      <alignment horizontal="center" vertical="center" wrapText="1"/>
    </xf>
    <xf numFmtId="0" fontId="19" fillId="0" borderId="43" xfId="5" applyFont="1" applyBorder="1" applyAlignment="1" applyProtection="1">
      <alignment horizontal="center" vertical="center"/>
      <protection locked="0"/>
    </xf>
    <xf numFmtId="0" fontId="19" fillId="0" borderId="46" xfId="5" applyFont="1" applyBorder="1" applyAlignment="1" applyProtection="1">
      <alignment horizontal="center" vertical="center"/>
      <protection locked="0"/>
    </xf>
    <xf numFmtId="0" fontId="19" fillId="0" borderId="41" xfId="5" applyFont="1" applyBorder="1" applyAlignment="1" applyProtection="1">
      <alignment horizontal="center" vertical="center"/>
      <protection locked="0"/>
    </xf>
    <xf numFmtId="0" fontId="9" fillId="9" borderId="43" xfId="5" applyFont="1" applyFill="1" applyBorder="1" applyAlignment="1" applyProtection="1">
      <alignment horizontal="center" vertical="center"/>
      <protection locked="0"/>
    </xf>
    <xf numFmtId="0" fontId="9" fillId="9" borderId="46" xfId="5" applyFont="1" applyFill="1" applyBorder="1" applyAlignment="1" applyProtection="1">
      <alignment horizontal="center" vertical="center"/>
      <protection locked="0"/>
    </xf>
    <xf numFmtId="0" fontId="9" fillId="9" borderId="42" xfId="5" applyFont="1" applyFill="1" applyBorder="1" applyAlignment="1" applyProtection="1">
      <alignment horizontal="center" vertical="center"/>
      <protection locked="0"/>
    </xf>
    <xf numFmtId="0" fontId="23" fillId="9" borderId="65" xfId="5" applyFont="1" applyFill="1" applyBorder="1" applyAlignment="1" applyProtection="1">
      <alignment horizontal="center" vertical="center" wrapText="1"/>
      <protection locked="0"/>
    </xf>
    <xf numFmtId="0" fontId="23" fillId="9" borderId="74" xfId="5" applyFont="1" applyFill="1" applyBorder="1" applyAlignment="1" applyProtection="1">
      <alignment horizontal="center" vertical="center" wrapText="1"/>
      <protection locked="0"/>
    </xf>
    <xf numFmtId="0" fontId="23" fillId="9" borderId="61" xfId="5" applyFont="1" applyFill="1" applyBorder="1" applyAlignment="1" applyProtection="1">
      <alignment horizontal="center" vertical="center" wrapText="1"/>
      <protection locked="0"/>
    </xf>
    <xf numFmtId="0" fontId="23" fillId="9" borderId="72" xfId="5" applyFont="1" applyFill="1" applyBorder="1" applyAlignment="1" applyProtection="1">
      <alignment horizontal="center" vertical="center" wrapText="1"/>
      <protection locked="0"/>
    </xf>
    <xf numFmtId="0" fontId="23" fillId="0" borderId="73" xfId="5" applyFont="1" applyBorder="1" applyAlignment="1">
      <alignment horizontal="center" vertical="distributed"/>
    </xf>
    <xf numFmtId="0" fontId="23" fillId="0" borderId="3" xfId="5" applyFont="1" applyBorder="1" applyAlignment="1">
      <alignment horizontal="center" vertical="distributed"/>
    </xf>
    <xf numFmtId="0" fontId="23" fillId="0" borderId="5" xfId="5" applyFont="1" applyBorder="1" applyAlignment="1">
      <alignment horizontal="center" vertical="distributed"/>
    </xf>
    <xf numFmtId="0" fontId="19" fillId="0" borderId="1" xfId="5" applyFont="1" applyBorder="1" applyAlignment="1" applyProtection="1">
      <alignment horizontal="left" vertical="center" indent="1"/>
      <protection locked="0"/>
    </xf>
    <xf numFmtId="0" fontId="11" fillId="0" borderId="9" xfId="5" applyFont="1" applyBorder="1" applyAlignment="1">
      <alignment horizontal="center" vertical="center" wrapText="1"/>
    </xf>
    <xf numFmtId="0" fontId="11" fillId="0" borderId="3" xfId="5" applyFont="1" applyBorder="1" applyAlignment="1">
      <alignment horizontal="center" vertical="center" wrapText="1"/>
    </xf>
    <xf numFmtId="0" fontId="11" fillId="0" borderId="5" xfId="5" applyFont="1" applyBorder="1" applyAlignment="1">
      <alignment horizontal="center" vertical="center" wrapText="1"/>
    </xf>
    <xf numFmtId="0" fontId="31" fillId="0" borderId="73" xfId="5" applyFont="1" applyBorder="1" applyAlignment="1">
      <alignment horizontal="center" vertical="center" wrapText="1"/>
    </xf>
    <xf numFmtId="0" fontId="31" fillId="0" borderId="3" xfId="5" applyFont="1" applyBorder="1" applyAlignment="1">
      <alignment horizontal="center" vertical="center" wrapText="1"/>
    </xf>
    <xf numFmtId="0" fontId="31" fillId="0" borderId="5" xfId="5" applyFont="1" applyBorder="1" applyAlignment="1">
      <alignment horizontal="center" vertical="center" wrapText="1"/>
    </xf>
    <xf numFmtId="0" fontId="30" fillId="0" borderId="2" xfId="5" applyFont="1" applyBorder="1" applyAlignment="1" applyProtection="1">
      <alignment horizontal="left" vertical="center" indent="1"/>
      <protection locked="0"/>
    </xf>
    <xf numFmtId="0" fontId="30" fillId="0" borderId="3" xfId="5" applyFont="1" applyBorder="1" applyAlignment="1" applyProtection="1">
      <alignment horizontal="left" vertical="center" indent="1"/>
      <protection locked="0"/>
    </xf>
    <xf numFmtId="0" fontId="30" fillId="0" borderId="5" xfId="5" applyFont="1" applyBorder="1" applyAlignment="1" applyProtection="1">
      <alignment horizontal="left" vertical="center" indent="1"/>
      <protection locked="0"/>
    </xf>
    <xf numFmtId="0" fontId="8" fillId="0" borderId="9" xfId="5" applyFont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0" fontId="8" fillId="0" borderId="5" xfId="5" applyFont="1" applyBorder="1" applyAlignment="1">
      <alignment horizontal="center" vertical="center" wrapText="1"/>
    </xf>
    <xf numFmtId="0" fontId="28" fillId="0" borderId="1" xfId="6" applyFont="1" applyBorder="1" applyAlignment="1" applyProtection="1">
      <alignment horizontal="left" vertical="center" indent="1"/>
      <protection locked="0"/>
    </xf>
    <xf numFmtId="0" fontId="29" fillId="0" borderId="1" xfId="5" applyFont="1" applyBorder="1" applyAlignment="1" applyProtection="1">
      <alignment horizontal="left" vertical="center" indent="1"/>
      <protection locked="0"/>
    </xf>
    <xf numFmtId="0" fontId="29" fillId="0" borderId="4" xfId="5" applyFont="1" applyBorder="1" applyAlignment="1" applyProtection="1">
      <alignment horizontal="left" vertical="center" indent="1"/>
      <protection locked="0"/>
    </xf>
    <xf numFmtId="0" fontId="7" fillId="0" borderId="10" xfId="5" applyFont="1" applyBorder="1" applyAlignment="1">
      <alignment horizontal="distributed" vertical="center" indent="1"/>
    </xf>
    <xf numFmtId="0" fontId="28" fillId="0" borderId="1" xfId="6" applyFont="1" applyFill="1" applyBorder="1" applyAlignment="1" applyProtection="1">
      <alignment horizontal="left" vertical="center" indent="1"/>
      <protection locked="0"/>
    </xf>
    <xf numFmtId="0" fontId="28" fillId="0" borderId="56" xfId="6" applyFont="1" applyFill="1" applyBorder="1" applyAlignment="1" applyProtection="1">
      <alignment horizontal="left" vertical="center" indent="1"/>
      <protection locked="0"/>
    </xf>
    <xf numFmtId="0" fontId="21" fillId="0" borderId="71" xfId="5" applyFont="1" applyBorder="1" applyAlignment="1">
      <alignment horizontal="distributed" vertical="center" wrapText="1" indent="1"/>
    </xf>
    <xf numFmtId="0" fontId="21" fillId="0" borderId="12" xfId="5" applyFont="1" applyBorder="1" applyAlignment="1">
      <alignment horizontal="distributed" vertical="center" indent="1"/>
    </xf>
    <xf numFmtId="0" fontId="16" fillId="0" borderId="12" xfId="5" applyFont="1" applyBorder="1" applyAlignment="1" applyProtection="1">
      <alignment horizontal="left" vertical="center" indent="1"/>
      <protection locked="0"/>
    </xf>
    <xf numFmtId="0" fontId="16" fillId="0" borderId="70" xfId="5" applyFont="1" applyBorder="1" applyAlignment="1" applyProtection="1">
      <alignment horizontal="left" vertical="center" indent="1"/>
      <protection locked="0"/>
    </xf>
    <xf numFmtId="0" fontId="9" fillId="0" borderId="11" xfId="5" applyFont="1" applyBorder="1" applyAlignment="1">
      <alignment horizontal="distributed" vertical="center" wrapText="1" indent="1"/>
    </xf>
    <xf numFmtId="0" fontId="9" fillId="0" borderId="12" xfId="5" applyFont="1" applyBorder="1" applyAlignment="1">
      <alignment horizontal="distributed" vertical="center" indent="1"/>
    </xf>
    <xf numFmtId="0" fontId="5" fillId="0" borderId="12" xfId="5" applyFont="1" applyBorder="1" applyAlignment="1" applyProtection="1">
      <alignment horizontal="left" vertical="center" indent="1"/>
      <protection locked="0"/>
    </xf>
    <xf numFmtId="0" fontId="5" fillId="0" borderId="69" xfId="5" applyFont="1" applyBorder="1" applyAlignment="1" applyProtection="1">
      <alignment horizontal="left" vertical="center" indent="1"/>
      <protection locked="0"/>
    </xf>
    <xf numFmtId="164" fontId="33" fillId="0" borderId="13" xfId="5" applyNumberFormat="1" applyFont="1" applyBorder="1" applyAlignment="1" applyProtection="1">
      <alignment horizontal="center"/>
      <protection locked="0"/>
    </xf>
    <xf numFmtId="0" fontId="32" fillId="0" borderId="0" xfId="5" applyFont="1" applyAlignment="1">
      <alignment horizontal="center"/>
    </xf>
    <xf numFmtId="0" fontId="19" fillId="0" borderId="0" xfId="5" applyFont="1" applyAlignment="1">
      <alignment horizontal="center" vertical="center"/>
    </xf>
    <xf numFmtId="165" fontId="19" fillId="0" borderId="0" xfId="5" applyNumberFormat="1" applyFont="1" applyAlignment="1" applyProtection="1">
      <alignment horizontal="center" vertical="distributed"/>
      <protection locked="0"/>
    </xf>
    <xf numFmtId="0" fontId="17" fillId="0" borderId="19" xfId="5" applyFont="1" applyBorder="1" applyAlignment="1">
      <alignment horizontal="distributed" vertical="center" indent="1"/>
    </xf>
    <xf numFmtId="0" fontId="17" fillId="0" borderId="20" xfId="5" applyFont="1" applyBorder="1" applyAlignment="1">
      <alignment horizontal="distributed" vertical="center" indent="1"/>
    </xf>
    <xf numFmtId="0" fontId="17" fillId="0" borderId="21" xfId="5" applyFont="1" applyBorder="1" applyAlignment="1">
      <alignment horizontal="distributed" vertical="center" indent="1"/>
    </xf>
    <xf numFmtId="0" fontId="19" fillId="0" borderId="22" xfId="5" applyFont="1" applyBorder="1" applyAlignment="1" applyProtection="1">
      <alignment horizontal="center" vertical="center" shrinkToFit="1"/>
      <protection locked="0"/>
    </xf>
    <xf numFmtId="0" fontId="19" fillId="0" borderId="20" xfId="5" applyFont="1" applyBorder="1" applyAlignment="1" applyProtection="1">
      <alignment horizontal="center" vertical="center" shrinkToFit="1"/>
      <protection locked="0"/>
    </xf>
    <xf numFmtId="0" fontId="17" fillId="0" borderId="25" xfId="5" applyFont="1" applyBorder="1" applyAlignment="1">
      <alignment horizontal="center" vertical="center"/>
    </xf>
    <xf numFmtId="0" fontId="18" fillId="9" borderId="22" xfId="5" applyFont="1" applyFill="1" applyBorder="1" applyAlignment="1" applyProtection="1">
      <alignment horizontal="center" vertical="center"/>
      <protection locked="0"/>
    </xf>
    <xf numFmtId="0" fontId="18" fillId="9" borderId="20" xfId="5" applyFont="1" applyFill="1" applyBorder="1" applyAlignment="1" applyProtection="1">
      <alignment horizontal="center" vertical="center"/>
      <protection locked="0"/>
    </xf>
    <xf numFmtId="0" fontId="18" fillId="9" borderId="21" xfId="5" applyFont="1" applyFill="1" applyBorder="1" applyAlignment="1" applyProtection="1">
      <alignment horizontal="center" vertical="center"/>
      <protection locked="0"/>
    </xf>
    <xf numFmtId="0" fontId="17" fillId="0" borderId="22" xfId="5" applyFont="1" applyBorder="1" applyAlignment="1">
      <alignment horizontal="center" vertical="center"/>
    </xf>
    <xf numFmtId="0" fontId="17" fillId="0" borderId="20" xfId="5" applyFont="1" applyBorder="1" applyAlignment="1">
      <alignment horizontal="center" vertical="center"/>
    </xf>
    <xf numFmtId="0" fontId="17" fillId="0" borderId="21" xfId="5" applyFont="1" applyBorder="1" applyAlignment="1">
      <alignment horizontal="center" vertical="center"/>
    </xf>
    <xf numFmtId="0" fontId="20" fillId="9" borderId="22" xfId="5" applyFont="1" applyFill="1" applyBorder="1" applyAlignment="1" applyProtection="1">
      <alignment horizontal="center" vertical="center"/>
      <protection locked="0"/>
    </xf>
    <xf numFmtId="0" fontId="20" fillId="9" borderId="23" xfId="5" applyFont="1" applyFill="1" applyBorder="1" applyAlignment="1" applyProtection="1">
      <alignment horizontal="center" vertical="center"/>
      <protection locked="0"/>
    </xf>
    <xf numFmtId="0" fontId="34" fillId="0" borderId="84" xfId="5" applyFont="1" applyBorder="1" applyAlignment="1" applyProtection="1">
      <alignment horizontal="center" vertical="center"/>
      <protection locked="0"/>
    </xf>
    <xf numFmtId="0" fontId="34" fillId="0" borderId="85" xfId="5" applyFont="1" applyBorder="1" applyAlignment="1" applyProtection="1">
      <alignment horizontal="center" vertical="center"/>
      <protection locked="0"/>
    </xf>
    <xf numFmtId="0" fontId="34" fillId="0" borderId="86" xfId="5" applyFont="1" applyBorder="1" applyAlignment="1" applyProtection="1">
      <alignment horizontal="center" vertical="center"/>
      <protection locked="0"/>
    </xf>
    <xf numFmtId="0" fontId="24" fillId="12" borderId="82" xfId="5" applyFont="1" applyFill="1" applyBorder="1" applyAlignment="1" applyProtection="1">
      <alignment horizontal="center" vertical="center"/>
      <protection locked="0"/>
    </xf>
    <xf numFmtId="0" fontId="24" fillId="12" borderId="83" xfId="5" applyFont="1" applyFill="1" applyBorder="1" applyAlignment="1" applyProtection="1">
      <alignment horizontal="center" vertical="center"/>
      <protection locked="0"/>
    </xf>
    <xf numFmtId="0" fontId="33" fillId="12" borderId="82" xfId="5" applyFont="1" applyFill="1" applyBorder="1" applyAlignment="1" applyProtection="1">
      <alignment horizontal="center" vertical="center" wrapText="1"/>
      <protection locked="0"/>
    </xf>
    <xf numFmtId="0" fontId="33" fillId="12" borderId="83" xfId="5" applyFont="1" applyFill="1" applyBorder="1" applyAlignment="1" applyProtection="1">
      <alignment horizontal="center" vertical="center" wrapText="1"/>
      <protection locked="0"/>
    </xf>
    <xf numFmtId="0" fontId="17" fillId="0" borderId="81" xfId="5" applyFont="1" applyBorder="1" applyAlignment="1">
      <alignment horizontal="center" vertical="distributed"/>
    </xf>
    <xf numFmtId="0" fontId="17" fillId="0" borderId="76" xfId="5" applyFont="1" applyBorder="1" applyAlignment="1">
      <alignment horizontal="center" vertical="distributed"/>
    </xf>
    <xf numFmtId="0" fontId="17" fillId="0" borderId="78" xfId="5" applyFont="1" applyBorder="1" applyAlignment="1">
      <alignment horizontal="center" vertical="distributed"/>
    </xf>
    <xf numFmtId="0" fontId="16" fillId="5" borderId="77" xfId="5" applyFont="1" applyFill="1" applyBorder="1" applyAlignment="1" applyProtection="1">
      <alignment horizontal="center" vertical="center" wrapText="1"/>
      <protection locked="0"/>
    </xf>
    <xf numFmtId="0" fontId="16" fillId="5" borderId="76" xfId="5" applyFont="1" applyFill="1" applyBorder="1" applyAlignment="1" applyProtection="1">
      <alignment horizontal="center" vertical="center" wrapText="1"/>
      <protection locked="0"/>
    </xf>
    <xf numFmtId="0" fontId="16" fillId="5" borderId="80" xfId="5" applyFont="1" applyFill="1" applyBorder="1" applyAlignment="1" applyProtection="1">
      <alignment horizontal="center" vertical="center" wrapText="1"/>
      <protection locked="0"/>
    </xf>
    <xf numFmtId="0" fontId="11" fillId="0" borderId="79" xfId="5" applyFont="1" applyBorder="1" applyAlignment="1">
      <alignment horizontal="center" vertical="center" wrapText="1"/>
    </xf>
    <xf numFmtId="0" fontId="11" fillId="0" borderId="76" xfId="5" applyFont="1" applyBorder="1" applyAlignment="1">
      <alignment horizontal="center" vertical="center" wrapText="1"/>
    </xf>
    <xf numFmtId="0" fontId="11" fillId="0" borderId="78" xfId="5" applyFont="1" applyBorder="1" applyAlignment="1">
      <alignment horizontal="center" vertical="center" wrapText="1"/>
    </xf>
    <xf numFmtId="0" fontId="16" fillId="5" borderId="75" xfId="5" applyFont="1" applyFill="1" applyBorder="1" applyAlignment="1" applyProtection="1">
      <alignment horizontal="center" vertical="center" wrapText="1"/>
      <protection locked="0"/>
    </xf>
    <xf numFmtId="0" fontId="16" fillId="0" borderId="1" xfId="5" applyFont="1" applyBorder="1" applyAlignment="1" applyProtection="1">
      <alignment horizontal="left" vertical="center" wrapText="1" indent="1"/>
      <protection locked="0"/>
    </xf>
    <xf numFmtId="0" fontId="16" fillId="0" borderId="1" xfId="5" applyFont="1" applyBorder="1" applyAlignment="1" applyProtection="1">
      <alignment horizontal="left" vertical="center" indent="1"/>
      <protection locked="0"/>
    </xf>
    <xf numFmtId="0" fontId="16" fillId="0" borderId="4" xfId="5" applyFont="1" applyBorder="1" applyAlignment="1" applyProtection="1">
      <alignment horizontal="left" vertical="center" indent="1"/>
      <protection locked="0"/>
    </xf>
    <xf numFmtId="0" fontId="6" fillId="0" borderId="1" xfId="5" applyFont="1" applyBorder="1" applyAlignment="1" applyProtection="1">
      <alignment horizontal="left" vertical="center" wrapText="1" indent="1"/>
      <protection locked="0"/>
    </xf>
    <xf numFmtId="0" fontId="6" fillId="0" borderId="56" xfId="5" applyFont="1" applyBorder="1" applyAlignment="1" applyProtection="1">
      <alignment horizontal="left" vertical="center" wrapText="1" indent="1"/>
      <protection locked="0"/>
    </xf>
    <xf numFmtId="0" fontId="2" fillId="8" borderId="39" xfId="5" applyFill="1" applyBorder="1" applyAlignment="1">
      <alignment horizontal="center" vertical="center"/>
    </xf>
    <xf numFmtId="0" fontId="2" fillId="8" borderId="38" xfId="5" applyFill="1" applyBorder="1" applyAlignment="1">
      <alignment horizontal="center" vertical="center"/>
    </xf>
    <xf numFmtId="0" fontId="2" fillId="8" borderId="34" xfId="5" applyFill="1" applyBorder="1" applyAlignment="1">
      <alignment horizontal="center" vertical="center"/>
    </xf>
    <xf numFmtId="0" fontId="45" fillId="0" borderId="48" xfId="0" applyFont="1" applyBorder="1" applyAlignment="1">
      <alignment horizontal="center" vertical="center"/>
    </xf>
    <xf numFmtId="0" fontId="39" fillId="2" borderId="19" xfId="0" applyFont="1" applyFill="1" applyBorder="1" applyAlignment="1" applyProtection="1">
      <alignment horizontal="center" vertical="center"/>
      <protection locked="0"/>
    </xf>
    <xf numFmtId="0" fontId="39" fillId="2" borderId="20" xfId="0" applyFont="1" applyFill="1" applyBorder="1" applyAlignment="1" applyProtection="1">
      <alignment horizontal="center" vertical="center"/>
      <protection locked="0"/>
    </xf>
    <xf numFmtId="0" fontId="39" fillId="2" borderId="23" xfId="0" applyFont="1" applyFill="1" applyBorder="1" applyAlignment="1" applyProtection="1">
      <alignment horizontal="center" vertical="center"/>
      <protection locked="0"/>
    </xf>
    <xf numFmtId="0" fontId="39" fillId="12" borderId="19" xfId="0" applyFont="1" applyFill="1" applyBorder="1" applyAlignment="1">
      <alignment horizontal="center" vertical="center"/>
    </xf>
    <xf numFmtId="0" fontId="39" fillId="12" borderId="20" xfId="0" applyFont="1" applyFill="1" applyBorder="1" applyAlignment="1">
      <alignment horizontal="center" vertical="center"/>
    </xf>
    <xf numFmtId="0" fontId="39" fillId="12" borderId="23" xfId="0" applyFont="1" applyFill="1" applyBorder="1" applyAlignment="1">
      <alignment horizontal="center" vertical="center"/>
    </xf>
    <xf numFmtId="0" fontId="37" fillId="12" borderId="19" xfId="0" applyFont="1" applyFill="1" applyBorder="1" applyAlignment="1">
      <alignment horizontal="center" vertical="center" wrapText="1"/>
    </xf>
    <xf numFmtId="0" fontId="37" fillId="12" borderId="20" xfId="0" applyFont="1" applyFill="1" applyBorder="1" applyAlignment="1">
      <alignment horizontal="center" vertical="center" wrapText="1"/>
    </xf>
    <xf numFmtId="0" fontId="37" fillId="12" borderId="23" xfId="0" applyFont="1" applyFill="1" applyBorder="1" applyAlignment="1">
      <alignment horizontal="center" vertical="center" wrapText="1"/>
    </xf>
    <xf numFmtId="0" fontId="37" fillId="12" borderId="19" xfId="0" applyFont="1" applyFill="1" applyBorder="1" applyAlignment="1">
      <alignment horizontal="center" vertical="center"/>
    </xf>
    <xf numFmtId="0" fontId="37" fillId="12" borderId="20" xfId="0" applyFont="1" applyFill="1" applyBorder="1" applyAlignment="1">
      <alignment horizontal="center" vertical="center"/>
    </xf>
    <xf numFmtId="0" fontId="37" fillId="12" borderId="23" xfId="0" applyFont="1" applyFill="1" applyBorder="1" applyAlignment="1">
      <alignment horizontal="center" vertical="center"/>
    </xf>
    <xf numFmtId="0" fontId="37" fillId="0" borderId="19" xfId="0" applyFont="1" applyBorder="1" applyAlignment="1" applyProtection="1">
      <alignment horizontal="center" vertical="center"/>
      <protection locked="0"/>
    </xf>
    <xf numFmtId="0" fontId="37" fillId="0" borderId="20" xfId="0" applyFont="1" applyBorder="1" applyAlignment="1" applyProtection="1">
      <alignment horizontal="center" vertical="center"/>
      <protection locked="0"/>
    </xf>
    <xf numFmtId="0" fontId="37" fillId="0" borderId="23" xfId="0" applyFont="1" applyBorder="1" applyAlignment="1" applyProtection="1">
      <alignment horizontal="center" vertical="center"/>
      <protection locked="0"/>
    </xf>
    <xf numFmtId="0" fontId="35" fillId="0" borderId="19" xfId="0" applyFont="1" applyBorder="1" applyAlignment="1" applyProtection="1">
      <alignment horizontal="center" vertical="center"/>
      <protection locked="0"/>
    </xf>
    <xf numFmtId="0" fontId="35" fillId="0" borderId="20" xfId="0" applyFont="1" applyBorder="1" applyAlignment="1" applyProtection="1">
      <alignment horizontal="center" vertical="center"/>
      <protection locked="0"/>
    </xf>
    <xf numFmtId="0" fontId="35" fillId="0" borderId="23" xfId="0" applyFont="1" applyBorder="1" applyAlignment="1" applyProtection="1">
      <alignment horizontal="center" vertical="center"/>
      <protection locked="0"/>
    </xf>
    <xf numFmtId="0" fontId="44" fillId="0" borderId="33" xfId="4" applyFont="1" applyBorder="1" applyAlignment="1">
      <alignment horizontal="center" vertical="center"/>
    </xf>
    <xf numFmtId="0" fontId="44" fillId="0" borderId="34" xfId="4" applyFont="1" applyBorder="1" applyAlignment="1">
      <alignment horizontal="center" vertical="center"/>
    </xf>
    <xf numFmtId="38" fontId="44" fillId="0" borderId="34" xfId="4" applyNumberFormat="1" applyFont="1" applyBorder="1" applyAlignment="1">
      <alignment horizontal="center" vertical="center"/>
    </xf>
    <xf numFmtId="169" fontId="44" fillId="0" borderId="34" xfId="1" applyNumberFormat="1" applyFont="1" applyFill="1" applyBorder="1" applyAlignment="1">
      <alignment vertical="center"/>
    </xf>
    <xf numFmtId="169" fontId="44" fillId="0" borderId="39" xfId="4" applyNumberFormat="1" applyFont="1" applyBorder="1" applyAlignment="1">
      <alignment horizontal="right" vertical="center"/>
    </xf>
    <xf numFmtId="169" fontId="44" fillId="0" borderId="45" xfId="0" applyNumberFormat="1" applyFont="1" applyBorder="1" applyAlignment="1">
      <alignment horizontal="right" vertical="center"/>
    </xf>
    <xf numFmtId="0" fontId="44" fillId="0" borderId="38" xfId="4" applyFont="1" applyBorder="1" applyAlignment="1">
      <alignment horizontal="center" vertical="center"/>
    </xf>
    <xf numFmtId="0" fontId="44" fillId="0" borderId="35" xfId="4" applyFont="1" applyBorder="1" applyAlignment="1">
      <alignment horizontal="center" vertical="center"/>
    </xf>
    <xf numFmtId="0" fontId="44" fillId="4" borderId="16" xfId="0" applyFont="1" applyFill="1" applyBorder="1" applyAlignment="1">
      <alignment horizontal="center" vertical="center"/>
    </xf>
    <xf numFmtId="0" fontId="44" fillId="4" borderId="17" xfId="0" applyFont="1" applyFill="1" applyBorder="1" applyAlignment="1">
      <alignment horizontal="center" vertical="center"/>
    </xf>
    <xf numFmtId="169" fontId="45" fillId="4" borderId="43" xfId="0" applyNumberFormat="1" applyFont="1" applyFill="1" applyBorder="1" applyAlignment="1">
      <alignment horizontal="right" vertical="center"/>
    </xf>
    <xf numFmtId="169" fontId="45" fillId="4" borderId="46" xfId="0" applyNumberFormat="1" applyFont="1" applyFill="1" applyBorder="1" applyAlignment="1">
      <alignment horizontal="right" vertical="center"/>
    </xf>
    <xf numFmtId="0" fontId="44" fillId="4" borderId="42" xfId="4" applyFont="1" applyFill="1" applyBorder="1" applyAlignment="1">
      <alignment horizontal="center" vertical="center"/>
    </xf>
    <xf numFmtId="0" fontId="44" fillId="4" borderId="18" xfId="4" applyFont="1" applyFill="1" applyBorder="1" applyAlignment="1">
      <alignment horizontal="center" vertical="center"/>
    </xf>
    <xf numFmtId="0" fontId="44" fillId="4" borderId="14" xfId="4" applyFont="1" applyFill="1" applyBorder="1" applyAlignment="1">
      <alignment horizontal="center" vertical="center"/>
    </xf>
    <xf numFmtId="0" fontId="44" fillId="4" borderId="15" xfId="4" applyFont="1" applyFill="1" applyBorder="1" applyAlignment="1">
      <alignment horizontal="center" vertical="center"/>
    </xf>
    <xf numFmtId="0" fontId="44" fillId="4" borderId="44" xfId="4" applyFont="1" applyFill="1" applyBorder="1" applyAlignment="1">
      <alignment horizontal="center" vertical="center"/>
    </xf>
    <xf numFmtId="0" fontId="44" fillId="4" borderId="28" xfId="4" applyFont="1" applyFill="1" applyBorder="1" applyAlignment="1">
      <alignment horizontal="center" vertical="center"/>
    </xf>
    <xf numFmtId="0" fontId="44" fillId="4" borderId="29" xfId="4" applyFont="1" applyFill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166" fontId="42" fillId="3" borderId="27" xfId="0" applyNumberFormat="1" applyFont="1" applyFill="1" applyBorder="1" applyAlignment="1">
      <alignment horizontal="center" vertical="center"/>
    </xf>
    <xf numFmtId="166" fontId="42" fillId="3" borderId="28" xfId="0" applyNumberFormat="1" applyFont="1" applyFill="1" applyBorder="1" applyAlignment="1">
      <alignment horizontal="center" vertical="center"/>
    </xf>
    <xf numFmtId="166" fontId="42" fillId="3" borderId="29" xfId="0" applyNumberFormat="1" applyFont="1" applyFill="1" applyBorder="1" applyAlignment="1">
      <alignment horizontal="center" vertical="center"/>
    </xf>
    <xf numFmtId="166" fontId="39" fillId="0" borderId="28" xfId="0" applyNumberFormat="1" applyFont="1" applyBorder="1" applyAlignment="1">
      <alignment horizontal="center" vertical="center"/>
    </xf>
    <xf numFmtId="166" fontId="39" fillId="0" borderId="29" xfId="0" applyNumberFormat="1" applyFont="1" applyBorder="1" applyAlignment="1">
      <alignment horizontal="center" vertical="center"/>
    </xf>
    <xf numFmtId="166" fontId="39" fillId="0" borderId="27" xfId="0" applyNumberFormat="1" applyFont="1" applyBorder="1" applyAlignment="1">
      <alignment horizontal="center" vertical="center"/>
    </xf>
    <xf numFmtId="166" fontId="40" fillId="13" borderId="27" xfId="0" applyNumberFormat="1" applyFont="1" applyFill="1" applyBorder="1" applyAlignment="1">
      <alignment horizontal="center" vertical="center"/>
    </xf>
    <xf numFmtId="166" fontId="40" fillId="13" borderId="28" xfId="0" applyNumberFormat="1" applyFont="1" applyFill="1" applyBorder="1" applyAlignment="1">
      <alignment horizontal="center" vertical="center"/>
    </xf>
    <xf numFmtId="166" fontId="40" fillId="13" borderId="29" xfId="0" applyNumberFormat="1" applyFont="1" applyFill="1" applyBorder="1" applyAlignment="1">
      <alignment horizontal="center" vertical="center"/>
    </xf>
    <xf numFmtId="166" fontId="40" fillId="3" borderId="28" xfId="0" applyNumberFormat="1" applyFont="1" applyFill="1" applyBorder="1" applyAlignment="1">
      <alignment horizontal="center" vertical="center"/>
    </xf>
    <xf numFmtId="166" fontId="40" fillId="3" borderId="29" xfId="0" applyNumberFormat="1" applyFont="1" applyFill="1" applyBorder="1" applyAlignment="1">
      <alignment horizontal="center" vertical="center"/>
    </xf>
    <xf numFmtId="166" fontId="40" fillId="3" borderId="27" xfId="0" applyNumberFormat="1" applyFont="1" applyFill="1" applyBorder="1" applyAlignment="1">
      <alignment horizontal="center" vertical="center"/>
    </xf>
    <xf numFmtId="166" fontId="39" fillId="5" borderId="28" xfId="0" applyNumberFormat="1" applyFont="1" applyFill="1" applyBorder="1" applyAlignment="1">
      <alignment horizontal="center" vertical="center"/>
    </xf>
    <xf numFmtId="166" fontId="39" fillId="5" borderId="29" xfId="0" applyNumberFormat="1" applyFont="1" applyFill="1" applyBorder="1" applyAlignment="1">
      <alignment horizontal="center" vertical="center"/>
    </xf>
    <xf numFmtId="0" fontId="38" fillId="2" borderId="24" xfId="4" applyFont="1" applyFill="1" applyBorder="1" applyAlignment="1">
      <alignment horizontal="center" vertical="center"/>
    </xf>
    <xf numFmtId="0" fontId="38" fillId="2" borderId="25" xfId="4" applyFont="1" applyFill="1" applyBorder="1" applyAlignment="1">
      <alignment horizontal="center" vertical="center"/>
    </xf>
    <xf numFmtId="0" fontId="38" fillId="2" borderId="26" xfId="4" applyFont="1" applyFill="1" applyBorder="1" applyAlignment="1">
      <alignment horizontal="center" vertical="center"/>
    </xf>
    <xf numFmtId="166" fontId="36" fillId="3" borderId="27" xfId="0" applyNumberFormat="1" applyFont="1" applyFill="1" applyBorder="1" applyAlignment="1">
      <alignment horizontal="center" vertical="center"/>
    </xf>
    <xf numFmtId="166" fontId="36" fillId="3" borderId="28" xfId="0" applyNumberFormat="1" applyFont="1" applyFill="1" applyBorder="1" applyAlignment="1">
      <alignment horizontal="center" vertical="center"/>
    </xf>
    <xf numFmtId="166" fontId="36" fillId="3" borderId="29" xfId="0" applyNumberFormat="1" applyFont="1" applyFill="1" applyBorder="1" applyAlignment="1">
      <alignment horizontal="center" vertical="center"/>
    </xf>
    <xf numFmtId="166" fontId="36" fillId="0" borderId="28" xfId="0" applyNumberFormat="1" applyFont="1" applyBorder="1" applyAlignment="1">
      <alignment horizontal="center" vertical="center"/>
    </xf>
    <xf numFmtId="166" fontId="36" fillId="0" borderId="29" xfId="0" applyNumberFormat="1" applyFont="1" applyBorder="1" applyAlignment="1">
      <alignment horizontal="center" vertical="center"/>
    </xf>
    <xf numFmtId="0" fontId="0" fillId="0" borderId="34" xfId="0" applyBorder="1">
      <alignment vertical="center"/>
    </xf>
  </cellXfs>
  <cellStyles count="7">
    <cellStyle name="Normal" xfId="0" builtinId="0"/>
    <cellStyle name="ハイパーリンク 2" xfId="6" xr:uid="{EA971DA7-3678-BC44-9272-E2F40E4C6246}"/>
    <cellStyle name="桁区切り 2" xfId="1" xr:uid="{00000000-0005-0000-0000-000001000000}"/>
    <cellStyle name="標準 2" xfId="2" xr:uid="{00000000-0005-0000-0000-000003000000}"/>
    <cellStyle name="標準 3" xfId="3" xr:uid="{00000000-0005-0000-0000-000004000000}"/>
    <cellStyle name="標準 4" xfId="5" xr:uid="{E5A384F5-0CD3-9546-B615-9615EB3576D0}"/>
    <cellStyle name="標準_１７．４月分宿舎費" xfId="4" xr:uid="{00000000-0005-0000-0000-000005000000}"/>
  </cellStyles>
  <dxfs count="21"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D"/>
        </patternFill>
      </fill>
    </dxf>
    <dxf>
      <font>
        <color rgb="FFFF0000"/>
      </font>
      <fill>
        <patternFill>
          <bgColor rgb="FFFFCCCD"/>
        </patternFill>
      </fill>
    </dxf>
    <dxf>
      <font>
        <color rgb="FFFF0000"/>
      </font>
      <fill>
        <patternFill>
          <bgColor rgb="FFFFCCCD"/>
        </patternFill>
      </fill>
    </dxf>
    <dxf>
      <font>
        <color rgb="FFFF0000"/>
      </font>
      <fill>
        <patternFill>
          <bgColor rgb="FFFFCCCD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CCD"/>
        </patternFill>
      </fill>
    </dxf>
    <dxf>
      <font>
        <color rgb="FFFF0000"/>
      </font>
      <fill>
        <patternFill>
          <bgColor rgb="FFFFCCCD"/>
        </patternFill>
      </fill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FF0000"/>
      </font>
      <fill>
        <patternFill>
          <bgColor rgb="FFFFCCCD"/>
        </patternFill>
      </fill>
    </dxf>
    <dxf>
      <font>
        <color rgb="FFFF0000"/>
      </font>
      <fill>
        <patternFill>
          <bgColor rgb="FFFFCCCD"/>
        </patternFill>
      </fill>
    </dxf>
    <dxf>
      <font>
        <color rgb="FFFF0000"/>
      </font>
      <fill>
        <patternFill>
          <bgColor rgb="FFFFCCCD"/>
        </patternFill>
      </fill>
    </dxf>
    <dxf>
      <font>
        <color rgb="FFFF0000"/>
      </font>
      <fill>
        <patternFill>
          <bgColor rgb="FFFFCCCD"/>
        </patternFill>
      </fill>
    </dxf>
    <dxf>
      <font>
        <color rgb="FFFF0000"/>
      </font>
      <fill>
        <patternFill>
          <bgColor rgb="FFFFCCCD"/>
        </patternFill>
      </fill>
    </dxf>
    <dxf>
      <font>
        <color rgb="FFFF0000"/>
      </font>
      <fill>
        <patternFill>
          <bgColor rgb="FFFFCCCD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0432FF"/>
      <color rgb="FFE6B8B8"/>
      <color rgb="FFFFCCCD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365tsukuba-my.sharepoint.com/jim-landisk/&#21033;&#29992;&#38306;&#20418;/Users/marinesnow/Desktop/&#21033;&#29992;&#30003;&#36796;&#26360;(&#24335;&#26681;&#23798;&#36861;&#21152;ve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365tsukuba-my.sharepoint.com/jim-landisk/&#21033;&#29992;&#38306;&#20418;/jim-landisk/&#21033;&#29992;&#38306;&#20418;/Jim-landisk/Shimoj7-pc/Users/Documents%20and%20Settings/kawai.yoko.ga/My%20Documents/&#12467;&#12500;&#12540;calend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祝日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祝日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1610A-9401-3A49-AAAD-B7308C94EDA4}">
  <dimension ref="A1:O29"/>
  <sheetViews>
    <sheetView workbookViewId="0">
      <selection activeCell="C17" sqref="C17"/>
    </sheetView>
  </sheetViews>
  <sheetFormatPr baseColWidth="10" defaultColWidth="10.1640625" defaultRowHeight="16"/>
  <cols>
    <col min="1" max="1" width="18.33203125" style="6" customWidth="1"/>
    <col min="2" max="2" width="19.83203125" style="6" customWidth="1"/>
    <col min="3" max="3" width="14" style="6" customWidth="1"/>
    <col min="4" max="6" width="10.1640625" style="6"/>
    <col min="7" max="7" width="12" style="6" customWidth="1"/>
    <col min="8" max="8" width="11.33203125" style="6" customWidth="1"/>
    <col min="9" max="9" width="16" style="6" customWidth="1"/>
    <col min="10" max="10" width="17" style="6" customWidth="1"/>
    <col min="11" max="11" width="26.83203125" style="6" customWidth="1"/>
    <col min="12" max="12" width="23.5" style="6" customWidth="1"/>
    <col min="13" max="13" width="6" style="6" customWidth="1"/>
    <col min="14" max="14" width="15.33203125" style="6" customWidth="1"/>
    <col min="15" max="15" width="13.5" style="6" customWidth="1"/>
    <col min="16" max="16384" width="10.1640625" style="6"/>
  </cols>
  <sheetData>
    <row r="1" spans="1:15">
      <c r="A1" s="4" t="s">
        <v>16</v>
      </c>
      <c r="B1" s="4" t="s">
        <v>17</v>
      </c>
      <c r="C1" s="4" t="s">
        <v>18</v>
      </c>
      <c r="D1" s="4" t="s">
        <v>19</v>
      </c>
      <c r="E1" s="4" t="s">
        <v>20</v>
      </c>
      <c r="F1" s="4" t="s">
        <v>21</v>
      </c>
      <c r="G1" s="4" t="s">
        <v>22</v>
      </c>
      <c r="H1" s="4" t="s">
        <v>23</v>
      </c>
      <c r="I1" s="4" t="s">
        <v>24</v>
      </c>
      <c r="J1" s="4" t="s">
        <v>25</v>
      </c>
      <c r="K1" s="4" t="s">
        <v>26</v>
      </c>
      <c r="L1" s="5" t="s">
        <v>27</v>
      </c>
      <c r="M1" s="4" t="s">
        <v>28</v>
      </c>
      <c r="N1" s="4" t="s">
        <v>18</v>
      </c>
      <c r="O1" s="23" t="s">
        <v>149</v>
      </c>
    </row>
    <row r="2" spans="1:15">
      <c r="A2" s="309" t="s">
        <v>156</v>
      </c>
      <c r="B2" s="7" t="s">
        <v>29</v>
      </c>
      <c r="C2" s="7" t="s">
        <v>30</v>
      </c>
      <c r="D2" s="7" t="s">
        <v>31</v>
      </c>
      <c r="E2" s="7" t="s">
        <v>32</v>
      </c>
      <c r="F2" s="7" t="s">
        <v>33</v>
      </c>
      <c r="G2" s="7" t="s">
        <v>34</v>
      </c>
      <c r="H2" s="7" t="s">
        <v>35</v>
      </c>
      <c r="I2" s="7" t="s">
        <v>36</v>
      </c>
      <c r="J2" s="7" t="s">
        <v>37</v>
      </c>
      <c r="K2" s="7" t="s">
        <v>38</v>
      </c>
      <c r="L2" s="5" t="s">
        <v>39</v>
      </c>
      <c r="M2" s="7" t="s">
        <v>40</v>
      </c>
      <c r="N2" s="7" t="s">
        <v>30</v>
      </c>
      <c r="O2" s="24" t="s">
        <v>147</v>
      </c>
    </row>
    <row r="3" spans="1:15">
      <c r="A3" s="309" t="s">
        <v>157</v>
      </c>
      <c r="B3" s="7" t="s">
        <v>41</v>
      </c>
      <c r="C3" s="7" t="s">
        <v>42</v>
      </c>
      <c r="D3" s="7" t="s">
        <v>43</v>
      </c>
      <c r="E3" s="7" t="s">
        <v>44</v>
      </c>
      <c r="F3" s="7" t="s">
        <v>45</v>
      </c>
      <c r="G3" s="7" t="s">
        <v>46</v>
      </c>
      <c r="H3" s="7" t="s">
        <v>47</v>
      </c>
      <c r="I3" s="7" t="s">
        <v>48</v>
      </c>
      <c r="J3" s="7" t="s">
        <v>49</v>
      </c>
      <c r="K3" s="7" t="s">
        <v>50</v>
      </c>
      <c r="L3" s="5" t="s">
        <v>51</v>
      </c>
      <c r="M3" s="7" t="s">
        <v>52</v>
      </c>
      <c r="N3" s="7" t="s">
        <v>42</v>
      </c>
      <c r="O3" s="24" t="s">
        <v>148</v>
      </c>
    </row>
    <row r="4" spans="1:15" ht="34">
      <c r="A4" s="309" t="s">
        <v>158</v>
      </c>
      <c r="B4" s="7" t="s">
        <v>53</v>
      </c>
      <c r="C4" s="7" t="s">
        <v>54</v>
      </c>
      <c r="D4" s="7" t="s">
        <v>55</v>
      </c>
      <c r="E4" s="7"/>
      <c r="F4" s="7" t="s">
        <v>56</v>
      </c>
      <c r="G4" s="7" t="s">
        <v>56</v>
      </c>
      <c r="H4" s="7" t="s">
        <v>56</v>
      </c>
      <c r="I4" s="7" t="s">
        <v>57</v>
      </c>
      <c r="J4" s="7" t="s">
        <v>58</v>
      </c>
      <c r="K4" s="8" t="s">
        <v>59</v>
      </c>
      <c r="L4" s="5" t="s">
        <v>60</v>
      </c>
      <c r="M4" s="7" t="s">
        <v>61</v>
      </c>
      <c r="N4" s="7" t="s">
        <v>58</v>
      </c>
      <c r="O4" s="24" t="s">
        <v>150</v>
      </c>
    </row>
    <row r="5" spans="1:15">
      <c r="A5" s="309" t="s">
        <v>159</v>
      </c>
      <c r="B5" s="7" t="s">
        <v>62</v>
      </c>
      <c r="C5" s="7" t="s">
        <v>63</v>
      </c>
      <c r="D5" s="7" t="s">
        <v>64</v>
      </c>
      <c r="E5" s="7"/>
      <c r="F5" s="7"/>
      <c r="G5" s="7"/>
      <c r="H5" s="7"/>
      <c r="I5" s="7" t="s">
        <v>58</v>
      </c>
      <c r="J5" s="7" t="s">
        <v>65</v>
      </c>
      <c r="K5" s="7"/>
      <c r="L5" s="5" t="s">
        <v>66</v>
      </c>
      <c r="M5" s="7"/>
      <c r="N5" s="7" t="s">
        <v>65</v>
      </c>
    </row>
    <row r="6" spans="1:15">
      <c r="A6" s="309" t="s">
        <v>160</v>
      </c>
      <c r="B6" s="7" t="s">
        <v>67</v>
      </c>
      <c r="C6" s="7" t="s">
        <v>58</v>
      </c>
      <c r="D6" s="7" t="s">
        <v>58</v>
      </c>
      <c r="E6" s="7"/>
      <c r="F6" s="7"/>
      <c r="G6" s="7"/>
      <c r="H6" s="7"/>
      <c r="I6" s="7" t="s">
        <v>65</v>
      </c>
      <c r="J6" s="7"/>
      <c r="K6" s="7"/>
      <c r="L6" s="5" t="s">
        <v>68</v>
      </c>
      <c r="M6" s="7"/>
    </row>
    <row r="7" spans="1:15" ht="34">
      <c r="A7" s="309" t="s">
        <v>161</v>
      </c>
      <c r="B7" s="8" t="s">
        <v>69</v>
      </c>
      <c r="C7" s="7" t="s">
        <v>65</v>
      </c>
      <c r="D7" s="7" t="s">
        <v>56</v>
      </c>
      <c r="E7" s="7"/>
      <c r="F7" s="7"/>
      <c r="G7" s="7"/>
      <c r="H7" s="7"/>
      <c r="I7" s="7"/>
      <c r="J7" s="7"/>
      <c r="K7" s="7"/>
      <c r="L7" s="5" t="s">
        <v>70</v>
      </c>
      <c r="M7" s="7"/>
    </row>
    <row r="8" spans="1:15">
      <c r="A8" s="309" t="s">
        <v>77</v>
      </c>
      <c r="B8" s="7" t="s">
        <v>71</v>
      </c>
      <c r="C8" s="7"/>
      <c r="D8" s="7"/>
      <c r="E8" s="7"/>
      <c r="F8" s="7"/>
      <c r="G8" s="7"/>
      <c r="H8" s="7"/>
      <c r="I8" s="7"/>
      <c r="J8" s="7"/>
      <c r="K8" s="7"/>
      <c r="L8" s="5" t="s">
        <v>72</v>
      </c>
      <c r="M8" s="7"/>
    </row>
    <row r="9" spans="1:15">
      <c r="A9" s="7"/>
      <c r="B9" s="7" t="s">
        <v>73</v>
      </c>
      <c r="C9" s="7"/>
      <c r="D9" s="7"/>
      <c r="E9" s="7"/>
      <c r="F9" s="7"/>
      <c r="G9" s="7"/>
      <c r="H9" s="7"/>
      <c r="I9" s="7"/>
      <c r="J9" s="7"/>
      <c r="K9" s="7"/>
      <c r="L9" s="5" t="s">
        <v>74</v>
      </c>
      <c r="M9" s="7"/>
    </row>
    <row r="10" spans="1:15">
      <c r="A10" s="7"/>
      <c r="B10" s="7" t="s">
        <v>58</v>
      </c>
      <c r="C10" s="7"/>
      <c r="D10" s="7"/>
      <c r="E10" s="7"/>
      <c r="F10" s="7"/>
      <c r="G10" s="7"/>
      <c r="H10" s="7"/>
      <c r="I10" s="7"/>
      <c r="J10" s="7"/>
      <c r="K10" s="7"/>
      <c r="L10" s="5" t="s">
        <v>75</v>
      </c>
      <c r="M10" s="7"/>
    </row>
    <row r="11" spans="1:15">
      <c r="A11" s="7"/>
      <c r="B11" s="7" t="s">
        <v>65</v>
      </c>
      <c r="C11" s="7"/>
      <c r="D11" s="7"/>
      <c r="E11" s="7"/>
      <c r="F11" s="7"/>
      <c r="G11" s="7"/>
      <c r="H11" s="7"/>
      <c r="I11" s="7"/>
      <c r="J11" s="7"/>
      <c r="K11" s="7"/>
      <c r="L11" s="5" t="s">
        <v>76</v>
      </c>
      <c r="M11" s="7"/>
    </row>
    <row r="12" spans="1:1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5"/>
      <c r="M12" s="7"/>
    </row>
    <row r="13" spans="1:15">
      <c r="A13" s="7"/>
    </row>
    <row r="14" spans="1:15">
      <c r="A14" s="7"/>
    </row>
    <row r="20" spans="1:2">
      <c r="A20" s="243" t="s">
        <v>78</v>
      </c>
      <c r="B20" s="244"/>
    </row>
    <row r="21" spans="1:2">
      <c r="A21" s="7" t="s">
        <v>79</v>
      </c>
      <c r="B21" s="7">
        <v>300</v>
      </c>
    </row>
    <row r="22" spans="1:2">
      <c r="A22" s="7" t="s">
        <v>80</v>
      </c>
      <c r="B22" s="7">
        <v>400</v>
      </c>
    </row>
    <row r="23" spans="1:2">
      <c r="A23" s="7" t="s">
        <v>81</v>
      </c>
      <c r="B23" s="7">
        <v>500</v>
      </c>
    </row>
    <row r="25" spans="1:2">
      <c r="A25" s="245" t="s">
        <v>82</v>
      </c>
      <c r="B25" s="245"/>
    </row>
    <row r="26" spans="1:2">
      <c r="A26" s="7" t="s">
        <v>83</v>
      </c>
      <c r="B26" s="7">
        <v>1700</v>
      </c>
    </row>
    <row r="27" spans="1:2">
      <c r="A27" s="7" t="s">
        <v>84</v>
      </c>
      <c r="B27" s="7">
        <v>1000</v>
      </c>
    </row>
    <row r="28" spans="1:2">
      <c r="A28" s="7" t="s">
        <v>85</v>
      </c>
      <c r="B28" s="7">
        <v>700</v>
      </c>
    </row>
    <row r="29" spans="1:2">
      <c r="A29" s="7" t="s">
        <v>86</v>
      </c>
      <c r="B29" s="7"/>
    </row>
  </sheetData>
  <mergeCells count="2">
    <mergeCell ref="A20:B20"/>
    <mergeCell ref="A25:B25"/>
  </mergeCells>
  <phoneticPr fontId="4"/>
  <conditionalFormatting sqref="Q7:U7">
    <cfRule type="cellIs" dxfId="20" priority="1" operator="equal">
      <formula>$A$14</formula>
    </cfRule>
    <cfRule type="expression" dxfId="19" priority="3">
      <formula>$A$14</formula>
    </cfRule>
    <cfRule type="expression" dxfId="18" priority="4">
      <formula>$A$14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D6EB6-F1F8-354E-809C-155FB92AD065}">
  <sheetPr>
    <tabColor rgb="FFFFCCCC"/>
    <pageSetUpPr fitToPage="1"/>
  </sheetPr>
  <dimension ref="A1:Z41"/>
  <sheetViews>
    <sheetView tabSelected="1" zoomScaleNormal="100" workbookViewId="0">
      <selection activeCell="M40" sqref="M40"/>
    </sheetView>
  </sheetViews>
  <sheetFormatPr baseColWidth="10" defaultColWidth="13.5" defaultRowHeight="16"/>
  <cols>
    <col min="1" max="3" width="4.6640625" style="9" customWidth="1"/>
    <col min="4" max="4" width="7.83203125" style="9" customWidth="1"/>
    <col min="5" max="26" width="4.6640625" style="9" customWidth="1"/>
    <col min="27" max="16384" width="13.5" style="9"/>
  </cols>
  <sheetData>
    <row r="1" spans="1:26" ht="29" customHeight="1" thickBot="1">
      <c r="A1" s="221" t="s">
        <v>141</v>
      </c>
      <c r="B1" s="222"/>
      <c r="C1" s="222"/>
      <c r="D1" s="222"/>
      <c r="E1" s="222"/>
      <c r="F1" s="223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22" t="s">
        <v>140</v>
      </c>
      <c r="W1" s="203"/>
      <c r="X1" s="203"/>
      <c r="Y1" s="203"/>
      <c r="Z1" s="203"/>
    </row>
    <row r="2" spans="1:26" ht="43.5" customHeight="1">
      <c r="A2" s="204" t="s">
        <v>139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</row>
    <row r="3" spans="1:26" ht="31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T3" s="205" t="s">
        <v>138</v>
      </c>
      <c r="U3" s="205"/>
      <c r="V3" s="206">
        <v>46113</v>
      </c>
      <c r="W3" s="206"/>
      <c r="X3" s="206"/>
      <c r="Y3" s="206"/>
      <c r="Z3" s="206"/>
    </row>
    <row r="4" spans="1:26" ht="32" customHeight="1" thickBot="1">
      <c r="A4" s="21" t="s">
        <v>137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23" customHeight="1">
      <c r="A5" s="10" t="s">
        <v>136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25"/>
      <c r="U5" s="224" t="s">
        <v>151</v>
      </c>
      <c r="V5" s="224"/>
      <c r="W5" s="224"/>
      <c r="X5" s="226" t="s">
        <v>154</v>
      </c>
      <c r="Y5" s="226"/>
      <c r="Z5" s="226"/>
    </row>
    <row r="6" spans="1:26" ht="23" customHeight="1" thickBot="1">
      <c r="A6" s="10" t="s">
        <v>135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26"/>
      <c r="U6" s="225"/>
      <c r="V6" s="225"/>
      <c r="W6" s="225"/>
      <c r="X6" s="227"/>
      <c r="Y6" s="227"/>
      <c r="Z6" s="227"/>
    </row>
    <row r="7" spans="1:26" ht="39" customHeight="1" thickBot="1">
      <c r="A7" s="207" t="s">
        <v>134</v>
      </c>
      <c r="B7" s="208"/>
      <c r="C7" s="208"/>
      <c r="D7" s="209"/>
      <c r="E7" s="210" t="s">
        <v>38</v>
      </c>
      <c r="F7" s="211"/>
      <c r="G7" s="211"/>
      <c r="H7" s="211"/>
      <c r="I7" s="211"/>
      <c r="J7" s="211"/>
      <c r="K7" s="211"/>
      <c r="L7" s="211"/>
      <c r="M7" s="211"/>
      <c r="N7" s="212" t="s">
        <v>133</v>
      </c>
      <c r="O7" s="212"/>
      <c r="P7" s="212"/>
      <c r="Q7" s="213"/>
      <c r="R7" s="214"/>
      <c r="S7" s="214"/>
      <c r="T7" s="214"/>
      <c r="U7" s="215"/>
      <c r="V7" s="216" t="s">
        <v>132</v>
      </c>
      <c r="W7" s="217"/>
      <c r="X7" s="218"/>
      <c r="Y7" s="219" t="s">
        <v>32</v>
      </c>
      <c r="Z7" s="220"/>
    </row>
    <row r="8" spans="1:26" ht="48.75" customHeight="1">
      <c r="A8" s="228" t="s">
        <v>131</v>
      </c>
      <c r="B8" s="229"/>
      <c r="C8" s="229"/>
      <c r="D8" s="230"/>
      <c r="E8" s="231"/>
      <c r="F8" s="232"/>
      <c r="G8" s="232"/>
      <c r="H8" s="232"/>
      <c r="I8" s="232"/>
      <c r="J8" s="232"/>
      <c r="K8" s="232"/>
      <c r="L8" s="232"/>
      <c r="M8" s="233"/>
      <c r="N8" s="234" t="s">
        <v>130</v>
      </c>
      <c r="O8" s="235"/>
      <c r="P8" s="235"/>
      <c r="Q8" s="236"/>
      <c r="R8" s="231"/>
      <c r="S8" s="232"/>
      <c r="T8" s="232"/>
      <c r="U8" s="232"/>
      <c r="V8" s="232"/>
      <c r="W8" s="232"/>
      <c r="X8" s="232"/>
      <c r="Y8" s="232"/>
      <c r="Z8" s="237"/>
    </row>
    <row r="9" spans="1:26" ht="48.75" customHeight="1">
      <c r="A9" s="111" t="s">
        <v>129</v>
      </c>
      <c r="B9" s="79"/>
      <c r="C9" s="79"/>
      <c r="D9" s="79"/>
      <c r="E9" s="238"/>
      <c r="F9" s="239"/>
      <c r="G9" s="239"/>
      <c r="H9" s="239"/>
      <c r="I9" s="239"/>
      <c r="J9" s="239"/>
      <c r="K9" s="239"/>
      <c r="L9" s="239"/>
      <c r="M9" s="240"/>
      <c r="N9" s="192" t="s">
        <v>128</v>
      </c>
      <c r="O9" s="155"/>
      <c r="P9" s="155"/>
      <c r="Q9" s="155"/>
      <c r="R9" s="241"/>
      <c r="S9" s="241"/>
      <c r="T9" s="241"/>
      <c r="U9" s="241"/>
      <c r="V9" s="241"/>
      <c r="W9" s="241"/>
      <c r="X9" s="241"/>
      <c r="Y9" s="241"/>
      <c r="Z9" s="242"/>
    </row>
    <row r="10" spans="1:26" ht="16" customHeight="1">
      <c r="A10" s="180" t="s">
        <v>127</v>
      </c>
      <c r="B10" s="181"/>
      <c r="C10" s="181"/>
      <c r="D10" s="182"/>
      <c r="E10" s="183"/>
      <c r="F10" s="184"/>
      <c r="G10" s="184"/>
      <c r="H10" s="184"/>
      <c r="I10" s="184"/>
      <c r="J10" s="184"/>
      <c r="K10" s="185"/>
      <c r="L10" s="169" t="s">
        <v>77</v>
      </c>
      <c r="M10" s="170"/>
      <c r="N10" s="186" t="s">
        <v>127</v>
      </c>
      <c r="O10" s="187"/>
      <c r="P10" s="187"/>
      <c r="Q10" s="188"/>
      <c r="R10" s="183"/>
      <c r="S10" s="184"/>
      <c r="T10" s="184"/>
      <c r="U10" s="184"/>
      <c r="V10" s="184"/>
      <c r="W10" s="184"/>
      <c r="X10" s="185"/>
      <c r="Y10" s="169" t="s">
        <v>77</v>
      </c>
      <c r="Z10" s="170"/>
    </row>
    <row r="11" spans="1:26" ht="33.75" customHeight="1">
      <c r="A11" s="173" t="s">
        <v>126</v>
      </c>
      <c r="B11" s="174"/>
      <c r="C11" s="174"/>
      <c r="D11" s="175"/>
      <c r="E11" s="176"/>
      <c r="F11" s="176"/>
      <c r="G11" s="176"/>
      <c r="H11" s="176"/>
      <c r="I11" s="176"/>
      <c r="J11" s="176"/>
      <c r="K11" s="176"/>
      <c r="L11" s="171"/>
      <c r="M11" s="172"/>
      <c r="N11" s="177" t="s">
        <v>126</v>
      </c>
      <c r="O11" s="178"/>
      <c r="P11" s="178"/>
      <c r="Q11" s="179"/>
      <c r="R11" s="176"/>
      <c r="S11" s="176"/>
      <c r="T11" s="176"/>
      <c r="U11" s="176"/>
      <c r="V11" s="176"/>
      <c r="W11" s="176"/>
      <c r="X11" s="176"/>
      <c r="Y11" s="171"/>
      <c r="Z11" s="172"/>
    </row>
    <row r="12" spans="1:26" ht="24" customHeight="1">
      <c r="A12" s="111" t="s">
        <v>125</v>
      </c>
      <c r="B12" s="79"/>
      <c r="C12" s="79"/>
      <c r="D12" s="79"/>
      <c r="E12" s="189"/>
      <c r="F12" s="190"/>
      <c r="G12" s="190"/>
      <c r="H12" s="190"/>
      <c r="I12" s="190"/>
      <c r="J12" s="190"/>
      <c r="K12" s="190"/>
      <c r="L12" s="190"/>
      <c r="M12" s="191"/>
      <c r="N12" s="192" t="s">
        <v>124</v>
      </c>
      <c r="O12" s="155"/>
      <c r="P12" s="155"/>
      <c r="Q12" s="155"/>
      <c r="R12" s="193"/>
      <c r="S12" s="193"/>
      <c r="T12" s="193"/>
      <c r="U12" s="193"/>
      <c r="V12" s="193"/>
      <c r="W12" s="193"/>
      <c r="X12" s="193"/>
      <c r="Y12" s="193"/>
      <c r="Z12" s="194"/>
    </row>
    <row r="13" spans="1:26" ht="30.75" customHeight="1">
      <c r="A13" s="195" t="s">
        <v>123</v>
      </c>
      <c r="B13" s="196"/>
      <c r="C13" s="196"/>
      <c r="D13" s="196"/>
      <c r="E13" s="197"/>
      <c r="F13" s="197"/>
      <c r="G13" s="197"/>
      <c r="H13" s="197"/>
      <c r="I13" s="197"/>
      <c r="J13" s="197"/>
      <c r="K13" s="197"/>
      <c r="L13" s="197"/>
      <c r="M13" s="198"/>
      <c r="N13" s="199" t="s">
        <v>122</v>
      </c>
      <c r="O13" s="200"/>
      <c r="P13" s="200"/>
      <c r="Q13" s="200"/>
      <c r="R13" s="201"/>
      <c r="S13" s="201"/>
      <c r="T13" s="201"/>
      <c r="U13" s="201"/>
      <c r="V13" s="201"/>
      <c r="W13" s="201"/>
      <c r="X13" s="201"/>
      <c r="Y13" s="201"/>
      <c r="Z13" s="202"/>
    </row>
    <row r="14" spans="1:26" ht="33" customHeight="1" thickBot="1">
      <c r="A14" s="158" t="s">
        <v>121</v>
      </c>
      <c r="B14" s="159"/>
      <c r="C14" s="159"/>
      <c r="D14" s="159"/>
      <c r="E14" s="166" t="s">
        <v>77</v>
      </c>
      <c r="F14" s="167"/>
      <c r="G14" s="167"/>
      <c r="H14" s="167"/>
      <c r="I14" s="167"/>
      <c r="J14" s="167"/>
      <c r="K14" s="167"/>
      <c r="L14" s="167"/>
      <c r="M14" s="168"/>
      <c r="N14" s="160" t="s">
        <v>152</v>
      </c>
      <c r="O14" s="161"/>
      <c r="P14" s="161"/>
      <c r="Q14" s="162"/>
      <c r="R14" s="163"/>
      <c r="S14" s="164"/>
      <c r="T14" s="164"/>
      <c r="U14" s="164"/>
      <c r="V14" s="164"/>
      <c r="W14" s="164"/>
      <c r="X14" s="164"/>
      <c r="Y14" s="164"/>
      <c r="Z14" s="165"/>
    </row>
    <row r="15" spans="1:26" ht="9" customHeight="1" thickBot="1">
      <c r="A15" s="31"/>
      <c r="B15" s="31"/>
      <c r="C15" s="31"/>
      <c r="D15" s="31"/>
      <c r="E15" s="32"/>
      <c r="F15" s="32"/>
      <c r="G15" s="32"/>
      <c r="H15" s="32"/>
      <c r="I15" s="32"/>
      <c r="J15" s="32"/>
      <c r="K15" s="32"/>
      <c r="L15" s="33"/>
      <c r="M15" s="33"/>
      <c r="N15" s="33"/>
      <c r="O15" s="34"/>
      <c r="P15" s="34"/>
      <c r="Q15" s="34"/>
      <c r="R15" s="34"/>
      <c r="S15" s="34"/>
      <c r="T15" s="34"/>
      <c r="U15" s="34"/>
      <c r="V15" s="33"/>
      <c r="W15" s="33"/>
      <c r="X15" s="35"/>
      <c r="Y15" s="35"/>
      <c r="Z15" s="35"/>
    </row>
    <row r="16" spans="1:26" ht="41.25" customHeight="1">
      <c r="A16" s="150" t="s">
        <v>155</v>
      </c>
      <c r="B16" s="151"/>
      <c r="C16" s="151"/>
      <c r="D16" s="151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3"/>
    </row>
    <row r="17" spans="1:26" ht="55.5" customHeight="1">
      <c r="A17" s="154" t="s">
        <v>120</v>
      </c>
      <c r="B17" s="155"/>
      <c r="C17" s="155"/>
      <c r="D17" s="155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7"/>
    </row>
    <row r="18" spans="1:26" ht="20.25" customHeight="1">
      <c r="A18" s="111" t="s">
        <v>119</v>
      </c>
      <c r="B18" s="79"/>
      <c r="C18" s="79"/>
      <c r="D18" s="79"/>
      <c r="E18" s="137">
        <v>46113</v>
      </c>
      <c r="F18" s="138"/>
      <c r="G18" s="138"/>
      <c r="H18" s="138"/>
      <c r="I18" s="138"/>
      <c r="J18" s="138"/>
      <c r="K18" s="138"/>
      <c r="L18" s="138"/>
      <c r="M18" s="139" t="str">
        <f>IF(E18&gt;0,TEXT(E18,"aaaa"),"")</f>
        <v>Wednesday</v>
      </c>
      <c r="N18" s="139"/>
      <c r="O18" s="140"/>
      <c r="P18" s="140"/>
      <c r="Q18" s="141" t="s">
        <v>118</v>
      </c>
      <c r="R18" s="141"/>
      <c r="S18" s="27"/>
      <c r="T18" s="142">
        <f>E19-E18</f>
        <v>2</v>
      </c>
      <c r="U18" s="142"/>
      <c r="V18" s="141" t="s">
        <v>117</v>
      </c>
      <c r="W18" s="142">
        <f>T18+1</f>
        <v>3</v>
      </c>
      <c r="X18" s="142"/>
      <c r="Y18" s="141" t="s">
        <v>116</v>
      </c>
      <c r="Z18" s="29"/>
    </row>
    <row r="19" spans="1:26" ht="20.25" customHeight="1">
      <c r="A19" s="111"/>
      <c r="B19" s="79"/>
      <c r="C19" s="79"/>
      <c r="D19" s="79"/>
      <c r="E19" s="145">
        <v>46115</v>
      </c>
      <c r="F19" s="146"/>
      <c r="G19" s="146"/>
      <c r="H19" s="146"/>
      <c r="I19" s="146"/>
      <c r="J19" s="146"/>
      <c r="K19" s="146"/>
      <c r="L19" s="147"/>
      <c r="M19" s="148" t="str">
        <f>IF(E19&gt;0,TEXT(E19,"aaaa"),"")</f>
        <v>Friday</v>
      </c>
      <c r="N19" s="148"/>
      <c r="O19" s="149"/>
      <c r="P19" s="149"/>
      <c r="Q19" s="144" t="s">
        <v>115</v>
      </c>
      <c r="R19" s="144"/>
      <c r="S19" s="28"/>
      <c r="T19" s="143"/>
      <c r="U19" s="143"/>
      <c r="V19" s="144"/>
      <c r="W19" s="143"/>
      <c r="X19" s="143"/>
      <c r="Y19" s="144"/>
      <c r="Z19" s="30"/>
    </row>
    <row r="20" spans="1:26" ht="24.75" customHeight="1">
      <c r="A20" s="111" t="s">
        <v>114</v>
      </c>
      <c r="B20" s="79"/>
      <c r="C20" s="79"/>
      <c r="D20" s="79"/>
      <c r="E20" s="20" t="s">
        <v>113</v>
      </c>
      <c r="F20" s="19">
        <v>0</v>
      </c>
      <c r="G20" s="18" t="s">
        <v>111</v>
      </c>
      <c r="H20" s="17" t="s">
        <v>112</v>
      </c>
      <c r="I20" s="112">
        <f>SUM(F20:F21)</f>
        <v>1</v>
      </c>
      <c r="J20" s="112"/>
      <c r="K20" s="16" t="s">
        <v>111</v>
      </c>
      <c r="L20" s="15"/>
      <c r="M20" s="113" t="s">
        <v>110</v>
      </c>
      <c r="N20" s="114"/>
      <c r="O20" s="115"/>
      <c r="P20" s="116" t="s">
        <v>142</v>
      </c>
      <c r="Q20" s="116"/>
      <c r="R20" s="116"/>
      <c r="S20" s="116"/>
      <c r="T20" s="116"/>
      <c r="U20" s="116"/>
      <c r="V20" s="116"/>
      <c r="W20" s="116"/>
      <c r="X20" s="116"/>
      <c r="Y20" s="116"/>
      <c r="Z20" s="117"/>
    </row>
    <row r="21" spans="1:26" ht="23.25" customHeight="1">
      <c r="A21" s="111"/>
      <c r="B21" s="79"/>
      <c r="C21" s="79"/>
      <c r="D21" s="79"/>
      <c r="E21" s="14" t="s">
        <v>109</v>
      </c>
      <c r="F21" s="13">
        <v>1</v>
      </c>
      <c r="G21" s="12" t="s">
        <v>108</v>
      </c>
      <c r="H21" s="120"/>
      <c r="I21" s="120"/>
      <c r="J21" s="120"/>
      <c r="K21" s="120"/>
      <c r="L21" s="120"/>
      <c r="M21" s="121" t="s">
        <v>88</v>
      </c>
      <c r="N21" s="122"/>
      <c r="O21" s="123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9"/>
    </row>
    <row r="22" spans="1:26" ht="34.5" customHeight="1" thickBot="1">
      <c r="A22" s="124" t="s">
        <v>107</v>
      </c>
      <c r="B22" s="125"/>
      <c r="C22" s="125"/>
      <c r="D22" s="125"/>
      <c r="E22" s="126" t="s">
        <v>88</v>
      </c>
      <c r="F22" s="126"/>
      <c r="G22" s="127" t="s">
        <v>106</v>
      </c>
      <c r="H22" s="127"/>
      <c r="I22" s="127"/>
      <c r="J22" s="128"/>
      <c r="K22" s="128"/>
      <c r="L22" s="128"/>
      <c r="M22" s="128"/>
      <c r="N22" s="128"/>
      <c r="O22" s="128"/>
      <c r="P22" s="128"/>
      <c r="Q22" s="125" t="s">
        <v>105</v>
      </c>
      <c r="R22" s="125"/>
      <c r="S22" s="125"/>
      <c r="T22" s="109"/>
      <c r="U22" s="109"/>
      <c r="V22" s="109"/>
      <c r="W22" s="109"/>
      <c r="X22" s="109"/>
      <c r="Y22" s="109"/>
      <c r="Z22" s="110"/>
    </row>
    <row r="23" spans="1:26" ht="8.25" customHeight="1" thickBot="1">
      <c r="A23" s="36"/>
      <c r="B23" s="36"/>
      <c r="C23" s="36"/>
      <c r="D23" s="36"/>
      <c r="E23" s="37"/>
      <c r="F23" s="37"/>
      <c r="G23" s="37"/>
      <c r="H23" s="37"/>
      <c r="I23" s="36"/>
      <c r="J23" s="36"/>
      <c r="K23" s="36"/>
      <c r="L23" s="36"/>
      <c r="M23" s="38"/>
      <c r="N23" s="38"/>
      <c r="O23" s="36"/>
      <c r="P23" s="39"/>
      <c r="Q23" s="39"/>
      <c r="R23" s="39"/>
      <c r="S23" s="36"/>
      <c r="T23" s="40"/>
      <c r="U23" s="40"/>
      <c r="V23" s="40"/>
      <c r="W23" s="40"/>
      <c r="X23" s="40"/>
      <c r="Y23" s="40"/>
      <c r="Z23" s="40"/>
    </row>
    <row r="24" spans="1:26" ht="24.75" customHeight="1">
      <c r="A24" s="129" t="s">
        <v>104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1"/>
    </row>
    <row r="25" spans="1:26" ht="24" customHeight="1" thickBot="1">
      <c r="A25" s="132" t="s">
        <v>103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4"/>
    </row>
    <row r="26" spans="1:26" ht="27" customHeight="1" thickBot="1">
      <c r="A26" s="135" t="s">
        <v>102</v>
      </c>
      <c r="B26" s="136"/>
      <c r="C26" s="136"/>
      <c r="D26" s="104" t="s">
        <v>32</v>
      </c>
      <c r="E26" s="105"/>
      <c r="F26" s="105"/>
      <c r="G26" s="106" t="s">
        <v>101</v>
      </c>
      <c r="H26" s="106"/>
      <c r="I26" s="106"/>
      <c r="J26" s="107" t="s">
        <v>88</v>
      </c>
      <c r="K26" s="108"/>
      <c r="L26" s="108"/>
      <c r="M26" s="106" t="s">
        <v>100</v>
      </c>
      <c r="N26" s="106"/>
      <c r="O26" s="106"/>
      <c r="P26" s="106"/>
      <c r="Q26" s="107" t="s">
        <v>88</v>
      </c>
      <c r="R26" s="108"/>
      <c r="S26" s="108"/>
      <c r="T26" s="80" t="s">
        <v>99</v>
      </c>
      <c r="U26" s="80"/>
      <c r="V26" s="80"/>
      <c r="W26" s="80"/>
      <c r="X26" s="81" t="s">
        <v>88</v>
      </c>
      <c r="Y26" s="81"/>
      <c r="Z26" s="82"/>
    </row>
    <row r="27" spans="1:26" ht="29.25" customHeight="1">
      <c r="A27" s="86" t="s">
        <v>98</v>
      </c>
      <c r="B27" s="87"/>
      <c r="C27" s="90" t="s">
        <v>97</v>
      </c>
      <c r="D27" s="90"/>
      <c r="E27" s="90"/>
      <c r="F27" s="90"/>
      <c r="G27" s="90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2"/>
    </row>
    <row r="28" spans="1:26" ht="29.25" customHeight="1">
      <c r="A28" s="86"/>
      <c r="B28" s="87"/>
      <c r="C28" s="79" t="s">
        <v>96</v>
      </c>
      <c r="D28" s="79"/>
      <c r="E28" s="79"/>
      <c r="F28" s="79"/>
      <c r="G28" s="79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8"/>
    </row>
    <row r="29" spans="1:26" ht="29.25" customHeight="1">
      <c r="A29" s="86"/>
      <c r="B29" s="87"/>
      <c r="C29" s="79" t="s">
        <v>95</v>
      </c>
      <c r="D29" s="79"/>
      <c r="E29" s="79"/>
      <c r="F29" s="79"/>
      <c r="G29" s="79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8"/>
    </row>
    <row r="30" spans="1:26" ht="54" customHeight="1">
      <c r="A30" s="86"/>
      <c r="B30" s="87"/>
      <c r="C30" s="79" t="s">
        <v>94</v>
      </c>
      <c r="D30" s="79"/>
      <c r="E30" s="79"/>
      <c r="F30" s="79"/>
      <c r="G30" s="79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8"/>
    </row>
    <row r="31" spans="1:26" ht="35.25" customHeight="1" thickBot="1">
      <c r="A31" s="88"/>
      <c r="B31" s="89"/>
      <c r="C31" s="103" t="s">
        <v>93</v>
      </c>
      <c r="D31" s="103"/>
      <c r="E31" s="103"/>
      <c r="F31" s="103"/>
      <c r="G31" s="103"/>
      <c r="H31" s="93" t="s">
        <v>77</v>
      </c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4" t="s">
        <v>92</v>
      </c>
      <c r="T31" s="94"/>
      <c r="U31" s="94"/>
      <c r="V31" s="94"/>
      <c r="W31" s="94"/>
      <c r="X31" s="95" t="s">
        <v>88</v>
      </c>
      <c r="Y31" s="95"/>
      <c r="Z31" s="96"/>
    </row>
    <row r="32" spans="1:26" ht="9" customHeight="1" thickBot="1">
      <c r="A32" s="41"/>
      <c r="B32" s="41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29.25" customHeight="1" thickBot="1">
      <c r="A33" s="97" t="s">
        <v>91</v>
      </c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9"/>
    </row>
    <row r="34" spans="1:26" ht="24" customHeight="1">
      <c r="A34" s="100" t="s">
        <v>90</v>
      </c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2"/>
    </row>
    <row r="35" spans="1:26" ht="24" customHeight="1" thickBot="1">
      <c r="A35" s="83" t="s">
        <v>89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5" t="s">
        <v>88</v>
      </c>
      <c r="X35" s="85"/>
      <c r="Y35" s="85"/>
      <c r="Z35" s="42"/>
    </row>
    <row r="36" spans="1:26" ht="27" customHeight="1">
      <c r="A36" s="10" t="s">
        <v>87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7" customHeight="1"/>
    <row r="38" spans="1:26" ht="27" customHeight="1"/>
    <row r="39" spans="1:26" ht="27" customHeight="1"/>
    <row r="40" spans="1:26" ht="27" customHeight="1"/>
    <row r="41" spans="1:26" ht="23" customHeight="1"/>
  </sheetData>
  <sheetProtection algorithmName="SHA-512" hashValue="Ji2O66GgmSmTtypkZPlSK6lk7IxupB53ecjjzZ56IOEBvFtOfvbw1B0bmtR3TFSd/Fa6npzZ6qtXTBl+ot1elw==" saltValue="locIXlwIR4a+iC9gAhAmZA==" spinCount="100000" sheet="1" objects="1" scenarios="1" selectLockedCells="1"/>
  <mergeCells count="99">
    <mergeCell ref="A8:D8"/>
    <mergeCell ref="E8:M8"/>
    <mergeCell ref="N8:Q8"/>
    <mergeCell ref="R8:Z8"/>
    <mergeCell ref="A9:D9"/>
    <mergeCell ref="E9:M9"/>
    <mergeCell ref="N9:Q9"/>
    <mergeCell ref="R9:Z9"/>
    <mergeCell ref="W1:Z1"/>
    <mergeCell ref="A2:Z2"/>
    <mergeCell ref="T3:U3"/>
    <mergeCell ref="V3:Z3"/>
    <mergeCell ref="A7:D7"/>
    <mergeCell ref="E7:M7"/>
    <mergeCell ref="N7:P7"/>
    <mergeCell ref="Q7:U7"/>
    <mergeCell ref="V7:X7"/>
    <mergeCell ref="Y7:Z7"/>
    <mergeCell ref="A1:F1"/>
    <mergeCell ref="U5:W6"/>
    <mergeCell ref="X5:Z6"/>
    <mergeCell ref="A12:D12"/>
    <mergeCell ref="E12:M12"/>
    <mergeCell ref="N12:Q12"/>
    <mergeCell ref="R12:Z12"/>
    <mergeCell ref="A13:D13"/>
    <mergeCell ref="E13:M13"/>
    <mergeCell ref="N13:Q13"/>
    <mergeCell ref="R13:Z13"/>
    <mergeCell ref="Y10:Z11"/>
    <mergeCell ref="A11:D11"/>
    <mergeCell ref="E11:K11"/>
    <mergeCell ref="N11:Q11"/>
    <mergeCell ref="R11:X11"/>
    <mergeCell ref="A10:D10"/>
    <mergeCell ref="E10:K10"/>
    <mergeCell ref="L10:M11"/>
    <mergeCell ref="N10:Q10"/>
    <mergeCell ref="R10:X10"/>
    <mergeCell ref="A16:D16"/>
    <mergeCell ref="E16:Z16"/>
    <mergeCell ref="A17:D17"/>
    <mergeCell ref="E17:Z17"/>
    <mergeCell ref="A14:D14"/>
    <mergeCell ref="N14:Q14"/>
    <mergeCell ref="R14:Z14"/>
    <mergeCell ref="E14:M14"/>
    <mergeCell ref="T18:U19"/>
    <mergeCell ref="V18:V19"/>
    <mergeCell ref="W18:X19"/>
    <mergeCell ref="Y18:Y19"/>
    <mergeCell ref="E19:L19"/>
    <mergeCell ref="M19:N19"/>
    <mergeCell ref="O19:P19"/>
    <mergeCell ref="Q19:R19"/>
    <mergeCell ref="A18:D19"/>
    <mergeCell ref="E18:L18"/>
    <mergeCell ref="M18:N18"/>
    <mergeCell ref="O18:P18"/>
    <mergeCell ref="Q18:R18"/>
    <mergeCell ref="H30:Z30"/>
    <mergeCell ref="T22:Z22"/>
    <mergeCell ref="A20:D21"/>
    <mergeCell ref="I20:J20"/>
    <mergeCell ref="M20:O20"/>
    <mergeCell ref="P20:Z21"/>
    <mergeCell ref="H21:L21"/>
    <mergeCell ref="M21:O21"/>
    <mergeCell ref="A22:D22"/>
    <mergeCell ref="E22:F22"/>
    <mergeCell ref="G22:I22"/>
    <mergeCell ref="J22:P22"/>
    <mergeCell ref="Q22:S22"/>
    <mergeCell ref="A24:Z24"/>
    <mergeCell ref="A25:Z25"/>
    <mergeCell ref="A26:C26"/>
    <mergeCell ref="H28:Z28"/>
    <mergeCell ref="C29:G29"/>
    <mergeCell ref="D26:F26"/>
    <mergeCell ref="G26:I26"/>
    <mergeCell ref="J26:L26"/>
    <mergeCell ref="M26:P26"/>
    <mergeCell ref="Q26:S26"/>
    <mergeCell ref="H29:Z29"/>
    <mergeCell ref="C30:G30"/>
    <mergeCell ref="T26:W26"/>
    <mergeCell ref="X26:Z26"/>
    <mergeCell ref="A35:V35"/>
    <mergeCell ref="W35:Y35"/>
    <mergeCell ref="A27:B31"/>
    <mergeCell ref="C27:G27"/>
    <mergeCell ref="H27:Z27"/>
    <mergeCell ref="H31:R31"/>
    <mergeCell ref="S31:W31"/>
    <mergeCell ref="X31:Z31"/>
    <mergeCell ref="A33:Z33"/>
    <mergeCell ref="A34:Z34"/>
    <mergeCell ref="C31:G31"/>
    <mergeCell ref="C28:G28"/>
  </mergeCells>
  <phoneticPr fontId="4"/>
  <conditionalFormatting sqref="M18:N18">
    <cfRule type="expression" dxfId="11" priority="13">
      <formula>WEEKDAY($E$18)=1</formula>
    </cfRule>
    <cfRule type="expression" dxfId="10" priority="14">
      <formula>WEEKDAY($E$18)=7</formula>
    </cfRule>
  </conditionalFormatting>
  <conditionalFormatting sqref="M19:N19">
    <cfRule type="expression" dxfId="9" priority="15">
      <formula>WEEKDAY($E$19)=1</formula>
    </cfRule>
    <cfRule type="expression" dxfId="8" priority="16">
      <formula>WEEKDAY($E$19)=7</formula>
    </cfRule>
  </conditionalFormatting>
  <conditionalFormatting sqref="W35">
    <cfRule type="cellIs" dxfId="5" priority="17" operator="equal">
      <formula>"選択"</formula>
    </cfRule>
  </conditionalFormatting>
  <dataValidations count="2">
    <dataValidation imeMode="halfAlpha" allowBlank="1" showInputMessage="1" showErrorMessage="1" sqref="E18:L18 E19:L19 V3:Z3 W1:Z1 E12:M12 R12:Z12 E13:M13 R13:Z13" xr:uid="{BA003A87-4D3A-0747-8E96-AF99F33D27A6}"/>
    <dataValidation imeMode="fullKatakana" allowBlank="1" showInputMessage="1" showErrorMessage="1" sqref="E10:K10 R10:X10" xr:uid="{BAC1D5E2-6E59-42C7-A1BA-B24DD02E4505}"/>
  </dataValidations>
  <pageMargins left="0.6692913385826772" right="0.35433070866141736" top="0.15748031496062992" bottom="0.19685039370078741" header="0.15748031496062992" footer="0.15748031496062992"/>
  <pageSetup paperSize="9" scale="78" orientation="portrait" copies="15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1FAB4D60-435A-C043-B548-6A743EF83BDD}">
            <xm:f>$D$26=設定値!$E$2</xm:f>
            <x14:dxf>
              <font>
                <color rgb="FFFF0000"/>
              </font>
              <fill>
                <patternFill>
                  <bgColor rgb="FFFFCCCD"/>
                </patternFill>
              </fill>
            </x14:dxf>
          </x14:cfRule>
          <xm:sqref>D26:F26</xm:sqref>
        </x14:conditionalFormatting>
        <x14:conditionalFormatting xmlns:xm="http://schemas.microsoft.com/office/excel/2006/main">
          <x14:cfRule type="expression" priority="8" id="{E6364F58-4791-0342-A2A0-7ADB8990F29B}">
            <xm:f>$E$14=設定値!$J$5</xm:f>
            <x14:dxf>
              <font>
                <color rgb="FFFF0000"/>
              </font>
              <fill>
                <patternFill>
                  <bgColor rgb="FFFFCCCD"/>
                </patternFill>
              </fill>
            </x14:dxf>
          </x14:cfRule>
          <xm:sqref>E14</xm:sqref>
        </x14:conditionalFormatting>
        <x14:conditionalFormatting xmlns:xm="http://schemas.microsoft.com/office/excel/2006/main">
          <x14:cfRule type="expression" priority="18" id="{402362FB-82DB-A04C-AFE7-5A1BCE2689FB}">
            <xm:f>$E$22=設定値!$F$4</xm:f>
            <x14:dxf>
              <font>
                <color rgb="FFFF0000"/>
              </font>
              <fill>
                <patternFill>
                  <bgColor rgb="FFFFCCCD"/>
                </patternFill>
              </fill>
            </x14:dxf>
          </x14:cfRule>
          <xm:sqref>E22:F22</xm:sqref>
        </x14:conditionalFormatting>
        <x14:conditionalFormatting xmlns:xm="http://schemas.microsoft.com/office/excel/2006/main">
          <x14:cfRule type="expression" priority="2" id="{F01837C4-00ED-B14D-81D1-017A7C9A6C4A}">
            <xm:f>$H$31=設定値!$I$6</xm:f>
            <x14:dxf>
              <font>
                <color rgb="FFFF0000"/>
              </font>
              <fill>
                <patternFill>
                  <bgColor rgb="FFFFCCCD"/>
                </patternFill>
              </fill>
            </x14:dxf>
          </x14:cfRule>
          <xm:sqref>H31:R31</xm:sqref>
        </x14:conditionalFormatting>
        <x14:conditionalFormatting xmlns:xm="http://schemas.microsoft.com/office/excel/2006/main">
          <x14:cfRule type="expression" priority="5" id="{4814ED6D-86A9-104F-80E7-3AB4702ED45A}">
            <xm:f>$J$26=設定値!$H$4</xm:f>
            <x14:dxf>
              <font>
                <color rgb="FFFF0000"/>
              </font>
              <fill>
                <patternFill>
                  <bgColor rgb="FFFFCCCD"/>
                </patternFill>
              </fill>
            </x14:dxf>
          </x14:cfRule>
          <xm:sqref>J26:L26</xm:sqref>
        </x14:conditionalFormatting>
        <x14:conditionalFormatting xmlns:xm="http://schemas.microsoft.com/office/excel/2006/main">
          <x14:cfRule type="expression" priority="10" id="{6B999DC3-A105-E544-8ADE-6541ACB4848F}">
            <xm:f>$L$10=設定値!$C$7</xm:f>
            <x14:dxf>
              <font>
                <color rgb="FFFF0000"/>
              </font>
              <fill>
                <patternFill>
                  <bgColor rgb="FFFFCCCD"/>
                </patternFill>
              </fill>
            </x14:dxf>
          </x14:cfRule>
          <xm:sqref>L10:M11</xm:sqref>
        </x14:conditionalFormatting>
        <x14:conditionalFormatting xmlns:xm="http://schemas.microsoft.com/office/excel/2006/main">
          <x14:cfRule type="expression" priority="7" id="{58EA89BB-CF13-1D4E-A883-49ACF2930EC2}">
            <xm:f>$M$21=設定値!$F$4</xm:f>
            <x14:dxf>
              <font>
                <color rgb="FFFF0000"/>
              </font>
              <fill>
                <patternFill>
                  <bgColor rgb="FFFFCCCD"/>
                </patternFill>
              </fill>
            </x14:dxf>
          </x14:cfRule>
          <xm:sqref>M21:O21</xm:sqref>
        </x14:conditionalFormatting>
        <x14:conditionalFormatting xmlns:xm="http://schemas.microsoft.com/office/excel/2006/main">
          <x14:cfRule type="expression" priority="4" id="{BE12A46C-B271-8740-94D2-3278F4B89887}">
            <xm:f>$Q$26=設定値!$H$4</xm:f>
            <x14:dxf>
              <font>
                <color rgb="FFFF0000"/>
              </font>
              <fill>
                <patternFill>
                  <bgColor rgb="FFFFCCCD"/>
                </patternFill>
              </fill>
            </x14:dxf>
          </x14:cfRule>
          <xm:sqref>Q26:S26</xm:sqref>
        </x14:conditionalFormatting>
        <x14:conditionalFormatting xmlns:xm="http://schemas.microsoft.com/office/excel/2006/main">
          <x14:cfRule type="expression" priority="3" id="{47DF692E-8848-DC4F-A289-15FAE77D3190}">
            <xm:f>$X$26=設定値!$H$4</xm:f>
            <x14:dxf>
              <font>
                <color rgb="FFFF0000"/>
              </font>
              <fill>
                <patternFill>
                  <bgColor rgb="FFFFCCCD"/>
                </patternFill>
              </fill>
            </x14:dxf>
          </x14:cfRule>
          <xm:sqref>X26:Z26</xm:sqref>
        </x14:conditionalFormatting>
        <x14:conditionalFormatting xmlns:xm="http://schemas.microsoft.com/office/excel/2006/main">
          <x14:cfRule type="expression" priority="1" id="{D530054C-B032-7F47-A603-57A2211DA4A7}">
            <xm:f>$X$31=設定値!$H$4</xm:f>
            <x14:dxf>
              <font>
                <color rgb="FFFF0000"/>
              </font>
              <fill>
                <patternFill>
                  <bgColor rgb="FFFFCCCD"/>
                </patternFill>
              </fill>
            </x14:dxf>
          </x14:cfRule>
          <xm:sqref>X31:Z31</xm:sqref>
        </x14:conditionalFormatting>
        <x14:conditionalFormatting xmlns:xm="http://schemas.microsoft.com/office/excel/2006/main">
          <x14:cfRule type="expression" priority="11" id="{AFE143DE-FE19-AC45-BF3A-9B787D11AF92}">
            <xm:f>$Y$7=設定値!$E$2</xm:f>
            <x14:dxf>
              <font>
                <color rgb="FFFF0000"/>
              </font>
              <fill>
                <patternFill>
                  <bgColor rgb="FFFFCCCD"/>
                </patternFill>
              </fill>
            </x14:dxf>
          </x14:cfRule>
          <xm:sqref>Y7:Z7</xm:sqref>
        </x14:conditionalFormatting>
        <x14:conditionalFormatting xmlns:xm="http://schemas.microsoft.com/office/excel/2006/main">
          <x14:cfRule type="expression" priority="9" id="{25B7ED22-A6B0-624B-8691-6144A2861154}">
            <xm:f>$Y$10=設定値!$N$5</xm:f>
            <x14:dxf>
              <font>
                <color rgb="FFFF0000"/>
              </font>
              <fill>
                <patternFill>
                  <bgColor rgb="FFFFCCCD"/>
                </patternFill>
              </fill>
            </x14:dxf>
          </x14:cfRule>
          <xm:sqref>Y10:Z11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errorTitle="エラー" error="リストから選択してください。" promptTitle="職名" prompt="リストから選択してください。" xr:uid="{8AB2D520-361B-1F49-BC9C-71B3ACF07ADE}">
          <x14:formula1>
            <xm:f>設定値!$C$2:$C$7</xm:f>
          </x14:formula1>
          <xm:sqref>L10:M11</xm:sqref>
        </x14:dataValidation>
        <x14:dataValidation type="list" allowBlank="1" showInputMessage="1" showErrorMessage="1" errorTitle="エラー" error="リストから選択してください。" promptTitle="職名" prompt="リストから選択してください。" xr:uid="{58293552-5D2E-3647-AB09-6B1232AB693E}">
          <x14:formula1>
            <xm:f>設定値!$N$2:$N$5</xm:f>
          </x14:formula1>
          <xm:sqref>Y10:Z11</xm:sqref>
        </x14:dataValidation>
        <x14:dataValidation type="list" allowBlank="1" showInputMessage="1" showErrorMessage="1" errorTitle="エラー" error="選択してください。" promptTitle="受入依頼" prompt="選択してください。" xr:uid="{D0416F4F-65E8-9E44-A45A-CD0DEDC15F59}">
          <x14:formula1>
            <xm:f>設定値!$E$2:$E$3</xm:f>
          </x14:formula1>
          <xm:sqref>Y7:Z7</xm:sqref>
        </x14:dataValidation>
        <x14:dataValidation type="list" allowBlank="1" showInputMessage="1" showErrorMessage="1" errorTitle="エラー" error="選択してください。" promptTitle="来所方法" prompt="リストから選択してください。" xr:uid="{11F2ED87-B39F-A44D-A278-7D1A98B2973B}">
          <x14:formula1>
            <xm:f>設定値!$J$2:$J$5</xm:f>
          </x14:formula1>
          <xm:sqref>E14:M14</xm:sqref>
        </x14:dataValidation>
        <x14:dataValidation type="list" allowBlank="1" showInputMessage="1" showErrorMessage="1" errorTitle="エラー" error="要・不要を選択してください。" prompt="要・不要を選択してください。" xr:uid="{14481781-EB86-4E4D-A1BC-75599D82DE9A}">
          <x14:formula1>
            <xm:f>設定値!$F$2:$F$4</xm:f>
          </x14:formula1>
          <xm:sqref>M21:O21 E22:F22</xm:sqref>
        </x14:dataValidation>
        <x14:dataValidation type="list" allowBlank="1" showInputMessage="1" showErrorMessage="1" errorTitle="エラー" error="未・済を選択してください。" prompt="未・済を選択してください。" xr:uid="{2866D9A7-9659-0C4E-9123-4E9AF2FF0A8C}">
          <x14:formula1>
            <xm:f>設定値!$E$2:$E$3</xm:f>
          </x14:formula1>
          <xm:sqref>D26:F26</xm:sqref>
        </x14:dataValidation>
        <x14:dataValidation type="list" allowBlank="1" showInputMessage="1" showErrorMessage="1" errorTitle="エラー" error="選択してください。" prompt="選択してください。" xr:uid="{E0DC01F4-25D4-734D-A7EB-A6E804F8B2F9}">
          <x14:formula1>
            <xm:f>設定値!$H$2:$H$4</xm:f>
          </x14:formula1>
          <xm:sqref>J26:L26 Q26:S26 X26:Z26 X31:Z31 W35:Y35</xm:sqref>
        </x14:dataValidation>
        <x14:dataValidation type="list" allowBlank="1" showInputMessage="1" showErrorMessage="1" promptTitle="採集・調査方法" prompt="リストから選択してください。" xr:uid="{AF6EF00B-0464-D048-858F-A49C639688DB}">
          <x14:formula1>
            <xm:f>設定値!$I$2:$I$6</xm:f>
          </x14:formula1>
          <xm:sqref>H31:R31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H36"/>
  <sheetViews>
    <sheetView zoomScaleNormal="100" workbookViewId="0">
      <selection activeCell="B4" sqref="B4:AC4"/>
    </sheetView>
  </sheetViews>
  <sheetFormatPr baseColWidth="10" defaultColWidth="11" defaultRowHeight="14"/>
  <cols>
    <col min="1" max="1" width="2.6640625" customWidth="1"/>
    <col min="2" max="29" width="4" customWidth="1"/>
    <col min="30" max="30" width="3.33203125" customWidth="1"/>
    <col min="31" max="33" width="4.6640625" hidden="1" customWidth="1"/>
    <col min="34" max="34" width="4.5" hidden="1" customWidth="1"/>
  </cols>
  <sheetData>
    <row r="1" spans="2:34" ht="44" customHeight="1" thickBot="1">
      <c r="B1" s="262" t="s">
        <v>150</v>
      </c>
      <c r="C1" s="263"/>
      <c r="D1" s="263"/>
      <c r="E1" s="264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246" t="str">
        <f>IF(OR(利用申込書!X5="",利用申込書!X5="事務室で記入"),"",利用申込書!X5)</f>
        <v/>
      </c>
      <c r="AB1" s="246"/>
      <c r="AC1" s="246"/>
    </row>
    <row r="2" spans="2:34" ht="18" customHeight="1" thickBot="1">
      <c r="B2" s="250" t="s">
        <v>143</v>
      </c>
      <c r="C2" s="251"/>
      <c r="D2" s="251"/>
      <c r="E2" s="251"/>
      <c r="F2" s="250" t="s">
        <v>146</v>
      </c>
      <c r="G2" s="251"/>
      <c r="H2" s="251"/>
      <c r="I2" s="251"/>
      <c r="J2" s="251"/>
      <c r="K2" s="251"/>
      <c r="L2" s="251"/>
      <c r="M2" s="251"/>
      <c r="N2" s="251"/>
      <c r="O2" s="251"/>
      <c r="P2" s="252"/>
      <c r="Q2" s="250" t="s">
        <v>144</v>
      </c>
      <c r="R2" s="251"/>
      <c r="S2" s="251"/>
      <c r="T2" s="251"/>
      <c r="U2" s="251"/>
      <c r="V2" s="251"/>
      <c r="W2" s="252"/>
      <c r="X2" s="250" t="s">
        <v>145</v>
      </c>
      <c r="Y2" s="251"/>
      <c r="Z2" s="252"/>
      <c r="AA2" s="247" t="s">
        <v>153</v>
      </c>
      <c r="AB2" s="248"/>
      <c r="AC2" s="249"/>
    </row>
    <row r="3" spans="2:34" ht="41" customHeight="1" thickBot="1">
      <c r="B3" s="256" t="str">
        <f>IF(利用申込書!W1="","",利用申込書!W1)</f>
        <v/>
      </c>
      <c r="C3" s="257"/>
      <c r="D3" s="257"/>
      <c r="E3" s="258"/>
      <c r="F3" s="254" t="str">
        <f>IF(利用申込書!E8="","",利用申込書!E8)</f>
        <v/>
      </c>
      <c r="G3" s="254"/>
      <c r="H3" s="254"/>
      <c r="I3" s="254"/>
      <c r="J3" s="254"/>
      <c r="K3" s="254"/>
      <c r="L3" s="254"/>
      <c r="M3" s="254"/>
      <c r="N3" s="254"/>
      <c r="O3" s="254"/>
      <c r="P3" s="255"/>
      <c r="Q3" s="253" t="str">
        <f>IF(利用申込書!E11="","",利用申込書!E11)</f>
        <v/>
      </c>
      <c r="R3" s="254"/>
      <c r="S3" s="254"/>
      <c r="T3" s="254"/>
      <c r="U3" s="254"/>
      <c r="V3" s="254"/>
      <c r="W3" s="255"/>
      <c r="X3" s="256" t="str">
        <f>IF(OR(利用申込書!L10="",利用申込書!L10="リストから選択"),"",利用申込書!L10)</f>
        <v/>
      </c>
      <c r="Y3" s="257"/>
      <c r="Z3" s="258"/>
      <c r="AA3" s="259"/>
      <c r="AB3" s="260"/>
      <c r="AC3" s="261"/>
    </row>
    <row r="4" spans="2:34" ht="25" thickBot="1">
      <c r="B4" s="301" t="s">
        <v>0</v>
      </c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3"/>
    </row>
    <row r="5" spans="2:34" ht="23" customHeight="1">
      <c r="B5" s="304">
        <f>利用申込書!E18</f>
        <v>46113</v>
      </c>
      <c r="C5" s="305"/>
      <c r="D5" s="305"/>
      <c r="E5" s="306"/>
      <c r="F5" s="307">
        <f>B5+1</f>
        <v>46114</v>
      </c>
      <c r="G5" s="307"/>
      <c r="H5" s="307"/>
      <c r="I5" s="308"/>
      <c r="J5" s="290">
        <f>IF((TEXT(利用申込書!E18,"aaa")="火"),利用申込書!E18,IF(F5="","",F5+1))</f>
        <v>46115</v>
      </c>
      <c r="K5" s="290"/>
      <c r="L5" s="290"/>
      <c r="M5" s="291"/>
      <c r="N5" s="290">
        <f>IF((TEXT(利用申込書!E18,"aaa")="水"),利用申込書!E18,IF(J5="","",J5+1))</f>
        <v>46116</v>
      </c>
      <c r="O5" s="290"/>
      <c r="P5" s="290"/>
      <c r="Q5" s="291"/>
      <c r="R5" s="290">
        <f>IF((TEXT(利用申込書!E18,"aaa")="木"),利用申込書!E18,IF(N5="","",N5+1))</f>
        <v>46117</v>
      </c>
      <c r="S5" s="290"/>
      <c r="T5" s="290"/>
      <c r="U5" s="291"/>
      <c r="V5" s="290">
        <f>IF((TEXT(利用申込書!E18,"aaa")="金"),利用申込書!E18,IF(R5="","",R5+1))</f>
        <v>46118</v>
      </c>
      <c r="W5" s="290"/>
      <c r="X5" s="290"/>
      <c r="Y5" s="291"/>
      <c r="Z5" s="298">
        <f>IF((TEXT(利用申込書!E18,"aaa")="土"),利用申込書!E18,IF(V5="","",V5+1))</f>
        <v>46119</v>
      </c>
      <c r="AA5" s="296"/>
      <c r="AB5" s="296"/>
      <c r="AC5" s="297"/>
    </row>
    <row r="6" spans="2:34" ht="23" customHeight="1">
      <c r="B6" s="44" t="s">
        <v>1</v>
      </c>
      <c r="C6" s="45" t="s">
        <v>2</v>
      </c>
      <c r="D6" s="45" t="s">
        <v>3</v>
      </c>
      <c r="E6" s="46" t="s">
        <v>4</v>
      </c>
      <c r="F6" s="47" t="s">
        <v>1</v>
      </c>
      <c r="G6" s="48" t="s">
        <v>2</v>
      </c>
      <c r="H6" s="48" t="s">
        <v>3</v>
      </c>
      <c r="I6" s="49" t="s">
        <v>4</v>
      </c>
      <c r="J6" s="47" t="s">
        <v>1</v>
      </c>
      <c r="K6" s="48" t="s">
        <v>2</v>
      </c>
      <c r="L6" s="48" t="s">
        <v>3</v>
      </c>
      <c r="M6" s="49" t="s">
        <v>4</v>
      </c>
      <c r="N6" s="47" t="s">
        <v>1</v>
      </c>
      <c r="O6" s="48" t="s">
        <v>2</v>
      </c>
      <c r="P6" s="48" t="s">
        <v>3</v>
      </c>
      <c r="Q6" s="49" t="s">
        <v>4</v>
      </c>
      <c r="R6" s="47" t="s">
        <v>1</v>
      </c>
      <c r="S6" s="48" t="s">
        <v>2</v>
      </c>
      <c r="T6" s="48" t="s">
        <v>3</v>
      </c>
      <c r="U6" s="49" t="s">
        <v>4</v>
      </c>
      <c r="V6" s="47" t="s">
        <v>1</v>
      </c>
      <c r="W6" s="48" t="s">
        <v>2</v>
      </c>
      <c r="X6" s="48" t="s">
        <v>3</v>
      </c>
      <c r="Y6" s="49" t="s">
        <v>4</v>
      </c>
      <c r="Z6" s="47" t="s">
        <v>1</v>
      </c>
      <c r="AA6" s="48" t="s">
        <v>2</v>
      </c>
      <c r="AB6" s="48" t="s">
        <v>3</v>
      </c>
      <c r="AC6" s="49" t="s">
        <v>4</v>
      </c>
      <c r="AE6" s="1" t="s">
        <v>1</v>
      </c>
      <c r="AF6" s="2" t="s">
        <v>2</v>
      </c>
      <c r="AG6" s="1" t="s">
        <v>3</v>
      </c>
      <c r="AH6" s="1" t="s">
        <v>4</v>
      </c>
    </row>
    <row r="7" spans="2:34" ht="23" customHeight="1" thickBot="1">
      <c r="B7" s="50"/>
      <c r="C7" s="51"/>
      <c r="D7" s="51"/>
      <c r="E7" s="52"/>
      <c r="F7" s="50"/>
      <c r="G7" s="53"/>
      <c r="H7" s="53"/>
      <c r="I7" s="52"/>
      <c r="J7" s="54"/>
      <c r="K7" s="53"/>
      <c r="L7" s="53"/>
      <c r="M7" s="52"/>
      <c r="N7" s="54"/>
      <c r="O7" s="53"/>
      <c r="P7" s="53"/>
      <c r="Q7" s="52"/>
      <c r="R7" s="54"/>
      <c r="S7" s="53"/>
      <c r="T7" s="53"/>
      <c r="U7" s="52"/>
      <c r="V7" s="54"/>
      <c r="W7" s="53"/>
      <c r="X7" s="53"/>
      <c r="Y7" s="52"/>
      <c r="Z7" s="50"/>
      <c r="AA7" s="51"/>
      <c r="AB7" s="51"/>
      <c r="AC7" s="55"/>
      <c r="AE7" s="3">
        <f>F7+J7+N7+R7+V7+Z7</f>
        <v>0</v>
      </c>
      <c r="AF7" s="3">
        <f>G7+K7+O7+S7+W7+AA7</f>
        <v>0</v>
      </c>
      <c r="AG7" s="3">
        <f>H7+L7+P7+T7+X7+AB7</f>
        <v>0</v>
      </c>
      <c r="AH7" s="3">
        <f>E7+I7+M7+Q7+U7+Y7+AC7</f>
        <v>0</v>
      </c>
    </row>
    <row r="8" spans="2:34" ht="23" customHeight="1" thickBot="1">
      <c r="B8" s="56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57"/>
    </row>
    <row r="9" spans="2:34" ht="23" customHeight="1">
      <c r="B9" s="287">
        <f>IF(Z5="","",Z5+1)</f>
        <v>46120</v>
      </c>
      <c r="C9" s="288"/>
      <c r="D9" s="288"/>
      <c r="E9" s="289"/>
      <c r="F9" s="292">
        <f>B9+1</f>
        <v>46121</v>
      </c>
      <c r="G9" s="290"/>
      <c r="H9" s="290"/>
      <c r="I9" s="291"/>
      <c r="J9" s="292">
        <f>F9+1</f>
        <v>46122</v>
      </c>
      <c r="K9" s="290"/>
      <c r="L9" s="290"/>
      <c r="M9" s="291"/>
      <c r="N9" s="292">
        <f>J9+1</f>
        <v>46123</v>
      </c>
      <c r="O9" s="290"/>
      <c r="P9" s="290"/>
      <c r="Q9" s="291"/>
      <c r="R9" s="292">
        <f>N9+1</f>
        <v>46124</v>
      </c>
      <c r="S9" s="290"/>
      <c r="T9" s="290"/>
      <c r="U9" s="291"/>
      <c r="V9" s="292">
        <f>R9+1</f>
        <v>46125</v>
      </c>
      <c r="W9" s="290"/>
      <c r="X9" s="290"/>
      <c r="Y9" s="291"/>
      <c r="Z9" s="298">
        <f>V9+1</f>
        <v>46126</v>
      </c>
      <c r="AA9" s="296"/>
      <c r="AB9" s="296"/>
      <c r="AC9" s="297"/>
    </row>
    <row r="10" spans="2:34" ht="23" customHeight="1">
      <c r="B10" s="47" t="s">
        <v>1</v>
      </c>
      <c r="C10" s="48" t="s">
        <v>2</v>
      </c>
      <c r="D10" s="48" t="s">
        <v>3</v>
      </c>
      <c r="E10" s="49" t="s">
        <v>4</v>
      </c>
      <c r="F10" s="58" t="s">
        <v>1</v>
      </c>
      <c r="G10" s="48" t="s">
        <v>2</v>
      </c>
      <c r="H10" s="48" t="s">
        <v>3</v>
      </c>
      <c r="I10" s="59" t="s">
        <v>4</v>
      </c>
      <c r="J10" s="47" t="s">
        <v>1</v>
      </c>
      <c r="K10" s="48" t="s">
        <v>2</v>
      </c>
      <c r="L10" s="48" t="s">
        <v>3</v>
      </c>
      <c r="M10" s="49" t="s">
        <v>4</v>
      </c>
      <c r="N10" s="58" t="s">
        <v>1</v>
      </c>
      <c r="O10" s="48" t="s">
        <v>2</v>
      </c>
      <c r="P10" s="48" t="s">
        <v>3</v>
      </c>
      <c r="Q10" s="59" t="s">
        <v>4</v>
      </c>
      <c r="R10" s="47" t="s">
        <v>1</v>
      </c>
      <c r="S10" s="48" t="s">
        <v>2</v>
      </c>
      <c r="T10" s="48" t="s">
        <v>3</v>
      </c>
      <c r="U10" s="49" t="s">
        <v>4</v>
      </c>
      <c r="V10" s="58" t="s">
        <v>1</v>
      </c>
      <c r="W10" s="48" t="s">
        <v>2</v>
      </c>
      <c r="X10" s="48" t="s">
        <v>3</v>
      </c>
      <c r="Y10" s="49" t="s">
        <v>4</v>
      </c>
      <c r="Z10" s="47" t="s">
        <v>1</v>
      </c>
      <c r="AA10" s="48" t="s">
        <v>2</v>
      </c>
      <c r="AB10" s="48" t="s">
        <v>3</v>
      </c>
      <c r="AC10" s="49" t="s">
        <v>4</v>
      </c>
    </row>
    <row r="11" spans="2:34" ht="23" customHeight="1" thickBot="1">
      <c r="B11" s="50"/>
      <c r="C11" s="51"/>
      <c r="D11" s="51"/>
      <c r="E11" s="52"/>
      <c r="F11" s="50"/>
      <c r="G11" s="53"/>
      <c r="H11" s="53"/>
      <c r="I11" s="52"/>
      <c r="J11" s="54"/>
      <c r="K11" s="53"/>
      <c r="L11" s="53"/>
      <c r="M11" s="52"/>
      <c r="N11" s="54"/>
      <c r="O11" s="53"/>
      <c r="P11" s="53"/>
      <c r="Q11" s="52"/>
      <c r="R11" s="54"/>
      <c r="S11" s="53"/>
      <c r="T11" s="53"/>
      <c r="U11" s="52"/>
      <c r="V11" s="54"/>
      <c r="W11" s="53"/>
      <c r="X11" s="53"/>
      <c r="Y11" s="52"/>
      <c r="Z11" s="50"/>
      <c r="AA11" s="51"/>
      <c r="AB11" s="51"/>
      <c r="AC11" s="55"/>
      <c r="AE11" s="3">
        <f>F11+J11+N11+R11+V11+Z11</f>
        <v>0</v>
      </c>
      <c r="AF11" s="3">
        <f>G11+K11+O11+S11+W11+AA11</f>
        <v>0</v>
      </c>
      <c r="AG11" s="3">
        <f>H11+L11+P11+T11+X11+AB11</f>
        <v>0</v>
      </c>
      <c r="AH11" s="3">
        <f>E11+I11+M11+Q11+U11+Y11+AC11</f>
        <v>0</v>
      </c>
    </row>
    <row r="12" spans="2:34" ht="23" customHeight="1" thickBot="1">
      <c r="B12" s="56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57"/>
    </row>
    <row r="13" spans="2:34" ht="23" customHeight="1">
      <c r="B13" s="287">
        <f>Z9+1</f>
        <v>46127</v>
      </c>
      <c r="C13" s="288"/>
      <c r="D13" s="288"/>
      <c r="E13" s="289"/>
      <c r="F13" s="292">
        <f>B13+1</f>
        <v>46128</v>
      </c>
      <c r="G13" s="290"/>
      <c r="H13" s="290"/>
      <c r="I13" s="291"/>
      <c r="J13" s="290">
        <f>F13+1</f>
        <v>46129</v>
      </c>
      <c r="K13" s="290"/>
      <c r="L13" s="290"/>
      <c r="M13" s="291"/>
      <c r="N13" s="290">
        <f>J13+1</f>
        <v>46130</v>
      </c>
      <c r="O13" s="290"/>
      <c r="P13" s="290"/>
      <c r="Q13" s="291"/>
      <c r="R13" s="290">
        <f>N13+1</f>
        <v>46131</v>
      </c>
      <c r="S13" s="290"/>
      <c r="T13" s="290"/>
      <c r="U13" s="291"/>
      <c r="V13" s="290">
        <f>R13+1</f>
        <v>46132</v>
      </c>
      <c r="W13" s="290"/>
      <c r="X13" s="290"/>
      <c r="Y13" s="291"/>
      <c r="Z13" s="296">
        <f>V13+1</f>
        <v>46133</v>
      </c>
      <c r="AA13" s="296"/>
      <c r="AB13" s="296"/>
      <c r="AC13" s="297"/>
    </row>
    <row r="14" spans="2:34" ht="23" customHeight="1">
      <c r="B14" s="47" t="s">
        <v>1</v>
      </c>
      <c r="C14" s="48" t="s">
        <v>2</v>
      </c>
      <c r="D14" s="48" t="s">
        <v>3</v>
      </c>
      <c r="E14" s="49" t="s">
        <v>4</v>
      </c>
      <c r="F14" s="47" t="s">
        <v>1</v>
      </c>
      <c r="G14" s="48" t="s">
        <v>2</v>
      </c>
      <c r="H14" s="48" t="s">
        <v>3</v>
      </c>
      <c r="I14" s="49" t="s">
        <v>4</v>
      </c>
      <c r="J14" s="47" t="s">
        <v>1</v>
      </c>
      <c r="K14" s="48" t="s">
        <v>2</v>
      </c>
      <c r="L14" s="48" t="s">
        <v>3</v>
      </c>
      <c r="M14" s="49" t="s">
        <v>4</v>
      </c>
      <c r="N14" s="47" t="s">
        <v>1</v>
      </c>
      <c r="O14" s="48" t="s">
        <v>2</v>
      </c>
      <c r="P14" s="48" t="s">
        <v>3</v>
      </c>
      <c r="Q14" s="49" t="s">
        <v>4</v>
      </c>
      <c r="R14" s="47" t="s">
        <v>1</v>
      </c>
      <c r="S14" s="48" t="s">
        <v>2</v>
      </c>
      <c r="T14" s="48" t="s">
        <v>3</v>
      </c>
      <c r="U14" s="49" t="s">
        <v>4</v>
      </c>
      <c r="V14" s="47" t="s">
        <v>1</v>
      </c>
      <c r="W14" s="48" t="s">
        <v>2</v>
      </c>
      <c r="X14" s="48" t="s">
        <v>3</v>
      </c>
      <c r="Y14" s="49" t="s">
        <v>4</v>
      </c>
      <c r="Z14" s="47" t="s">
        <v>1</v>
      </c>
      <c r="AA14" s="48" t="s">
        <v>2</v>
      </c>
      <c r="AB14" s="48" t="s">
        <v>3</v>
      </c>
      <c r="AC14" s="49" t="s">
        <v>4</v>
      </c>
    </row>
    <row r="15" spans="2:34" ht="23" customHeight="1" thickBot="1">
      <c r="B15" s="50"/>
      <c r="C15" s="51"/>
      <c r="D15" s="51"/>
      <c r="E15" s="52"/>
      <c r="F15" s="50"/>
      <c r="G15" s="53"/>
      <c r="H15" s="53"/>
      <c r="I15" s="52"/>
      <c r="J15" s="54"/>
      <c r="K15" s="53"/>
      <c r="L15" s="53"/>
      <c r="M15" s="52"/>
      <c r="N15" s="54"/>
      <c r="O15" s="53"/>
      <c r="P15" s="53"/>
      <c r="Q15" s="52"/>
      <c r="R15" s="54"/>
      <c r="S15" s="53"/>
      <c r="T15" s="53"/>
      <c r="U15" s="52"/>
      <c r="V15" s="54"/>
      <c r="W15" s="53"/>
      <c r="X15" s="53"/>
      <c r="Y15" s="52"/>
      <c r="Z15" s="50"/>
      <c r="AA15" s="51"/>
      <c r="AB15" s="51"/>
      <c r="AC15" s="55"/>
      <c r="AE15" s="3">
        <f>F15+J15+N15+R15+V15+Z15</f>
        <v>0</v>
      </c>
      <c r="AF15" s="3">
        <f>G15+K15+O15+S15+W15+AA15</f>
        <v>0</v>
      </c>
      <c r="AG15" s="3">
        <f>H15+L15+P15+T15+X15+AB15</f>
        <v>0</v>
      </c>
      <c r="AH15" s="3">
        <f>E15+I15+M15+Q15+U15+Y15+AC15</f>
        <v>0</v>
      </c>
    </row>
    <row r="16" spans="2:34" ht="23" customHeight="1" thickBot="1">
      <c r="B16" s="60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2"/>
    </row>
    <row r="17" spans="2:34" ht="23" customHeight="1">
      <c r="B17" s="287">
        <f>Z13+1</f>
        <v>46134</v>
      </c>
      <c r="C17" s="288"/>
      <c r="D17" s="288"/>
      <c r="E17" s="289"/>
      <c r="F17" s="299">
        <f>B17+1</f>
        <v>46135</v>
      </c>
      <c r="G17" s="299"/>
      <c r="H17" s="299"/>
      <c r="I17" s="300"/>
      <c r="J17" s="290">
        <f>F17+1</f>
        <v>46136</v>
      </c>
      <c r="K17" s="290"/>
      <c r="L17" s="290"/>
      <c r="M17" s="291"/>
      <c r="N17" s="290">
        <f>J17+1</f>
        <v>46137</v>
      </c>
      <c r="O17" s="290"/>
      <c r="P17" s="290"/>
      <c r="Q17" s="291"/>
      <c r="R17" s="290">
        <f>N17+1</f>
        <v>46138</v>
      </c>
      <c r="S17" s="290"/>
      <c r="T17" s="290"/>
      <c r="U17" s="291"/>
      <c r="V17" s="290">
        <f>R17+1</f>
        <v>46139</v>
      </c>
      <c r="W17" s="290"/>
      <c r="X17" s="290"/>
      <c r="Y17" s="291"/>
      <c r="Z17" s="296">
        <f>V17+1</f>
        <v>46140</v>
      </c>
      <c r="AA17" s="296"/>
      <c r="AB17" s="296"/>
      <c r="AC17" s="297"/>
    </row>
    <row r="18" spans="2:34" ht="23" customHeight="1">
      <c r="B18" s="47" t="s">
        <v>1</v>
      </c>
      <c r="C18" s="48" t="s">
        <v>2</v>
      </c>
      <c r="D18" s="48" t="s">
        <v>3</v>
      </c>
      <c r="E18" s="49" t="s">
        <v>4</v>
      </c>
      <c r="F18" s="58" t="s">
        <v>1</v>
      </c>
      <c r="G18" s="48" t="s">
        <v>2</v>
      </c>
      <c r="H18" s="48" t="s">
        <v>3</v>
      </c>
      <c r="I18" s="59" t="s">
        <v>4</v>
      </c>
      <c r="J18" s="47" t="s">
        <v>1</v>
      </c>
      <c r="K18" s="48" t="s">
        <v>2</v>
      </c>
      <c r="L18" s="48" t="s">
        <v>3</v>
      </c>
      <c r="M18" s="49" t="s">
        <v>4</v>
      </c>
      <c r="N18" s="58" t="s">
        <v>1</v>
      </c>
      <c r="O18" s="48" t="s">
        <v>2</v>
      </c>
      <c r="P18" s="48" t="s">
        <v>3</v>
      </c>
      <c r="Q18" s="59" t="s">
        <v>4</v>
      </c>
      <c r="R18" s="47" t="s">
        <v>1</v>
      </c>
      <c r="S18" s="48" t="s">
        <v>2</v>
      </c>
      <c r="T18" s="48" t="s">
        <v>3</v>
      </c>
      <c r="U18" s="49" t="s">
        <v>4</v>
      </c>
      <c r="V18" s="58" t="s">
        <v>1</v>
      </c>
      <c r="W18" s="48" t="s">
        <v>2</v>
      </c>
      <c r="X18" s="48" t="s">
        <v>3</v>
      </c>
      <c r="Y18" s="59" t="s">
        <v>4</v>
      </c>
      <c r="Z18" s="47" t="s">
        <v>1</v>
      </c>
      <c r="AA18" s="48" t="s">
        <v>2</v>
      </c>
      <c r="AB18" s="48" t="s">
        <v>3</v>
      </c>
      <c r="AC18" s="49" t="s">
        <v>4</v>
      </c>
    </row>
    <row r="19" spans="2:34" ht="23" customHeight="1" thickBot="1">
      <c r="B19" s="50"/>
      <c r="C19" s="51"/>
      <c r="D19" s="51"/>
      <c r="E19" s="52"/>
      <c r="F19" s="50"/>
      <c r="G19" s="63"/>
      <c r="H19" s="63"/>
      <c r="I19" s="52"/>
      <c r="J19" s="54"/>
      <c r="K19" s="53"/>
      <c r="L19" s="53"/>
      <c r="M19" s="52"/>
      <c r="N19" s="54"/>
      <c r="O19" s="53"/>
      <c r="P19" s="53"/>
      <c r="Q19" s="52"/>
      <c r="R19" s="54"/>
      <c r="S19" s="53"/>
      <c r="T19" s="53"/>
      <c r="U19" s="52"/>
      <c r="V19" s="54"/>
      <c r="W19" s="53"/>
      <c r="X19" s="53"/>
      <c r="Y19" s="52"/>
      <c r="Z19" s="50"/>
      <c r="AA19" s="51"/>
      <c r="AB19" s="51"/>
      <c r="AC19" s="55"/>
      <c r="AE19" s="3">
        <f>F19+J19+N19+R19+V19+Z19</f>
        <v>0</v>
      </c>
      <c r="AF19" s="3">
        <f>G19+K19+O19+S19+W19+AA19</f>
        <v>0</v>
      </c>
      <c r="AG19" s="3">
        <f>H19+L19+P19+T19+X19+AB19</f>
        <v>0</v>
      </c>
      <c r="AH19" s="3">
        <f>E19+I19+M19+Q19+U19+Y19+AC19</f>
        <v>0</v>
      </c>
    </row>
    <row r="20" spans="2:34" ht="23" customHeight="1" thickBot="1">
      <c r="B20" s="284"/>
      <c r="C20" s="285"/>
      <c r="D20" s="285"/>
      <c r="E20" s="285"/>
      <c r="F20" s="285"/>
      <c r="G20" s="285"/>
      <c r="H20" s="285"/>
      <c r="I20" s="285"/>
      <c r="J20" s="285"/>
      <c r="K20" s="285"/>
      <c r="L20" s="285"/>
      <c r="M20" s="285"/>
      <c r="N20" s="285"/>
      <c r="O20" s="285"/>
      <c r="P20" s="285"/>
      <c r="Q20" s="285"/>
      <c r="R20" s="285"/>
      <c r="S20" s="285"/>
      <c r="T20" s="285"/>
      <c r="U20" s="285"/>
      <c r="V20" s="285"/>
      <c r="W20" s="285"/>
      <c r="X20" s="285"/>
      <c r="Y20" s="285"/>
      <c r="Z20" s="285"/>
      <c r="AA20" s="285"/>
      <c r="AB20" s="285"/>
      <c r="AC20" s="286"/>
    </row>
    <row r="21" spans="2:34" ht="23" customHeight="1">
      <c r="B21" s="287">
        <f>Z17+1</f>
        <v>46141</v>
      </c>
      <c r="C21" s="288"/>
      <c r="D21" s="288"/>
      <c r="E21" s="289"/>
      <c r="F21" s="290">
        <f>B21+1</f>
        <v>46142</v>
      </c>
      <c r="G21" s="290"/>
      <c r="H21" s="290"/>
      <c r="I21" s="291"/>
      <c r="J21" s="290">
        <f>F21+1</f>
        <v>46143</v>
      </c>
      <c r="K21" s="290"/>
      <c r="L21" s="290"/>
      <c r="M21" s="291"/>
      <c r="N21" s="290">
        <f>J21+1</f>
        <v>46144</v>
      </c>
      <c r="O21" s="290"/>
      <c r="P21" s="290"/>
      <c r="Q21" s="291"/>
      <c r="R21" s="290">
        <f>N21+1</f>
        <v>46145</v>
      </c>
      <c r="S21" s="290"/>
      <c r="T21" s="290"/>
      <c r="U21" s="291"/>
      <c r="V21" s="290">
        <f>R21+1</f>
        <v>46146</v>
      </c>
      <c r="W21" s="290"/>
      <c r="X21" s="290"/>
      <c r="Y21" s="291"/>
      <c r="Z21" s="298">
        <f>V21+1</f>
        <v>46147</v>
      </c>
      <c r="AA21" s="296"/>
      <c r="AB21" s="296"/>
      <c r="AC21" s="297"/>
    </row>
    <row r="22" spans="2:34" ht="23" customHeight="1">
      <c r="B22" s="47" t="s">
        <v>1</v>
      </c>
      <c r="C22" s="48" t="s">
        <v>2</v>
      </c>
      <c r="D22" s="48" t="s">
        <v>3</v>
      </c>
      <c r="E22" s="49" t="s">
        <v>4</v>
      </c>
      <c r="F22" s="47" t="s">
        <v>1</v>
      </c>
      <c r="G22" s="48" t="s">
        <v>2</v>
      </c>
      <c r="H22" s="48" t="s">
        <v>3</v>
      </c>
      <c r="I22" s="49" t="s">
        <v>4</v>
      </c>
      <c r="J22" s="47" t="s">
        <v>1</v>
      </c>
      <c r="K22" s="48" t="s">
        <v>2</v>
      </c>
      <c r="L22" s="48" t="s">
        <v>3</v>
      </c>
      <c r="M22" s="49" t="s">
        <v>4</v>
      </c>
      <c r="N22" s="47" t="s">
        <v>1</v>
      </c>
      <c r="O22" s="48" t="s">
        <v>2</v>
      </c>
      <c r="P22" s="48" t="s">
        <v>3</v>
      </c>
      <c r="Q22" s="49" t="s">
        <v>4</v>
      </c>
      <c r="R22" s="47" t="s">
        <v>1</v>
      </c>
      <c r="S22" s="48" t="s">
        <v>2</v>
      </c>
      <c r="T22" s="48" t="s">
        <v>3</v>
      </c>
      <c r="U22" s="49" t="s">
        <v>4</v>
      </c>
      <c r="V22" s="47" t="s">
        <v>1</v>
      </c>
      <c r="W22" s="48" t="s">
        <v>2</v>
      </c>
      <c r="X22" s="48" t="s">
        <v>3</v>
      </c>
      <c r="Y22" s="49" t="s">
        <v>4</v>
      </c>
      <c r="Z22" s="47" t="s">
        <v>1</v>
      </c>
      <c r="AA22" s="48" t="s">
        <v>2</v>
      </c>
      <c r="AB22" s="48" t="s">
        <v>3</v>
      </c>
      <c r="AC22" s="49" t="s">
        <v>4</v>
      </c>
    </row>
    <row r="23" spans="2:34" ht="23" customHeight="1" thickBot="1">
      <c r="B23" s="50"/>
      <c r="C23" s="51"/>
      <c r="D23" s="51"/>
      <c r="E23" s="52"/>
      <c r="F23" s="50"/>
      <c r="G23" s="53"/>
      <c r="H23" s="53"/>
      <c r="I23" s="52"/>
      <c r="J23" s="54"/>
      <c r="K23" s="53"/>
      <c r="L23" s="53"/>
      <c r="M23" s="52"/>
      <c r="N23" s="54"/>
      <c r="O23" s="53"/>
      <c r="P23" s="53"/>
      <c r="Q23" s="52"/>
      <c r="R23" s="54"/>
      <c r="S23" s="53"/>
      <c r="T23" s="53"/>
      <c r="U23" s="52"/>
      <c r="V23" s="54"/>
      <c r="W23" s="53"/>
      <c r="X23" s="53"/>
      <c r="Y23" s="52"/>
      <c r="Z23" s="50"/>
      <c r="AA23" s="51"/>
      <c r="AB23" s="51"/>
      <c r="AC23" s="55"/>
      <c r="AE23" s="3">
        <f>F23+J23+N23+R23+V23+Z23</f>
        <v>0</v>
      </c>
      <c r="AF23" s="3">
        <f>G23+K23+O23+S23+W23+AA23</f>
        <v>0</v>
      </c>
      <c r="AG23" s="3">
        <f>H23+L23+P23+T23+X23+AB23</f>
        <v>0</v>
      </c>
      <c r="AH23" s="3">
        <f>E23+I23+M23+Q23+U23+Y23+AC23</f>
        <v>0</v>
      </c>
    </row>
    <row r="24" spans="2:34" ht="23" customHeight="1" thickBot="1">
      <c r="B24" s="284"/>
      <c r="C24" s="285"/>
      <c r="D24" s="285"/>
      <c r="E24" s="285"/>
      <c r="F24" s="285"/>
      <c r="G24" s="285"/>
      <c r="H24" s="285"/>
      <c r="I24" s="285"/>
      <c r="J24" s="285"/>
      <c r="K24" s="285"/>
      <c r="L24" s="285"/>
      <c r="M24" s="285"/>
      <c r="N24" s="285"/>
      <c r="O24" s="285"/>
      <c r="P24" s="285"/>
      <c r="Q24" s="285"/>
      <c r="R24" s="285"/>
      <c r="S24" s="285"/>
      <c r="T24" s="285"/>
      <c r="U24" s="285"/>
      <c r="V24" s="285"/>
      <c r="W24" s="285"/>
      <c r="X24" s="285"/>
      <c r="Y24" s="285"/>
      <c r="Z24" s="285"/>
      <c r="AA24" s="285"/>
      <c r="AB24" s="285"/>
      <c r="AC24" s="286"/>
    </row>
    <row r="25" spans="2:34" ht="23" customHeight="1">
      <c r="B25" s="287">
        <f>Z21+1</f>
        <v>46148</v>
      </c>
      <c r="C25" s="288"/>
      <c r="D25" s="288"/>
      <c r="E25" s="289"/>
      <c r="F25" s="290">
        <f>B25+1</f>
        <v>46149</v>
      </c>
      <c r="G25" s="290"/>
      <c r="H25" s="290"/>
      <c r="I25" s="291"/>
      <c r="J25" s="292">
        <f>F25+1</f>
        <v>46150</v>
      </c>
      <c r="K25" s="290"/>
      <c r="L25" s="290"/>
      <c r="M25" s="291"/>
      <c r="N25" s="292">
        <f>J25+1</f>
        <v>46151</v>
      </c>
      <c r="O25" s="290"/>
      <c r="P25" s="290"/>
      <c r="Q25" s="291"/>
      <c r="R25" s="292">
        <f>N25+1</f>
        <v>46152</v>
      </c>
      <c r="S25" s="290"/>
      <c r="T25" s="290"/>
      <c r="U25" s="291"/>
      <c r="V25" s="292">
        <f>R25+1</f>
        <v>46153</v>
      </c>
      <c r="W25" s="290"/>
      <c r="X25" s="290"/>
      <c r="Y25" s="291"/>
      <c r="Z25" s="293">
        <f>V25+1</f>
        <v>46154</v>
      </c>
      <c r="AA25" s="294"/>
      <c r="AB25" s="294"/>
      <c r="AC25" s="295"/>
    </row>
    <row r="26" spans="2:34" ht="23" customHeight="1">
      <c r="B26" s="47" t="s">
        <v>1</v>
      </c>
      <c r="C26" s="48" t="s">
        <v>2</v>
      </c>
      <c r="D26" s="48" t="s">
        <v>3</v>
      </c>
      <c r="E26" s="49" t="s">
        <v>4</v>
      </c>
      <c r="F26" s="58" t="s">
        <v>1</v>
      </c>
      <c r="G26" s="48" t="s">
        <v>2</v>
      </c>
      <c r="H26" s="48" t="s">
        <v>3</v>
      </c>
      <c r="I26" s="59" t="s">
        <v>4</v>
      </c>
      <c r="J26" s="47" t="s">
        <v>1</v>
      </c>
      <c r="K26" s="48" t="s">
        <v>2</v>
      </c>
      <c r="L26" s="48" t="s">
        <v>3</v>
      </c>
      <c r="M26" s="49" t="s">
        <v>4</v>
      </c>
      <c r="N26" s="58" t="s">
        <v>1</v>
      </c>
      <c r="O26" s="48" t="s">
        <v>2</v>
      </c>
      <c r="P26" s="48" t="s">
        <v>3</v>
      </c>
      <c r="Q26" s="59" t="s">
        <v>4</v>
      </c>
      <c r="R26" s="47" t="s">
        <v>1</v>
      </c>
      <c r="S26" s="48" t="s">
        <v>2</v>
      </c>
      <c r="T26" s="48" t="s">
        <v>3</v>
      </c>
      <c r="U26" s="49" t="s">
        <v>4</v>
      </c>
      <c r="V26" s="58" t="s">
        <v>1</v>
      </c>
      <c r="W26" s="48" t="s">
        <v>2</v>
      </c>
      <c r="X26" s="48" t="s">
        <v>3</v>
      </c>
      <c r="Y26" s="59" t="s">
        <v>4</v>
      </c>
      <c r="Z26" s="47" t="s">
        <v>1</v>
      </c>
      <c r="AA26" s="48" t="s">
        <v>2</v>
      </c>
      <c r="AB26" s="48" t="s">
        <v>3</v>
      </c>
      <c r="AC26" s="49" t="s">
        <v>4</v>
      </c>
    </row>
    <row r="27" spans="2:34" ht="23" customHeight="1" thickBot="1">
      <c r="B27" s="64"/>
      <c r="C27" s="65"/>
      <c r="D27" s="65"/>
      <c r="E27" s="55"/>
      <c r="F27" s="66"/>
      <c r="G27" s="67"/>
      <c r="H27" s="67"/>
      <c r="I27" s="68"/>
      <c r="J27" s="69"/>
      <c r="K27" s="67"/>
      <c r="L27" s="67"/>
      <c r="M27" s="68"/>
      <c r="N27" s="70"/>
      <c r="O27" s="67"/>
      <c r="P27" s="67"/>
      <c r="Q27" s="71"/>
      <c r="R27" s="69"/>
      <c r="S27" s="67"/>
      <c r="T27" s="67"/>
      <c r="U27" s="68"/>
      <c r="V27" s="72"/>
      <c r="W27" s="67"/>
      <c r="X27" s="67"/>
      <c r="Y27" s="71"/>
      <c r="Z27" s="73"/>
      <c r="AA27" s="74"/>
      <c r="AB27" s="74"/>
      <c r="AC27" s="68"/>
      <c r="AE27" s="3">
        <f>F27+J27+N27+R27+V27+Z27</f>
        <v>0</v>
      </c>
      <c r="AF27" s="3">
        <f>G27+K27+O27+S27+W27+AA27</f>
        <v>0</v>
      </c>
      <c r="AG27" s="3">
        <f>H27+L27+P27+T27+X27+AB27</f>
        <v>0</v>
      </c>
      <c r="AH27" s="3">
        <f>E27+I27+M27+Q27+U27+Y27+AC27</f>
        <v>0</v>
      </c>
    </row>
    <row r="28" spans="2:34" ht="18" customHeight="1"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6"/>
      <c r="W28" s="75"/>
      <c r="X28" s="75"/>
      <c r="Y28" s="75"/>
      <c r="Z28" s="75"/>
      <c r="AA28" s="75"/>
      <c r="AB28" s="75"/>
      <c r="AC28" s="75"/>
    </row>
    <row r="29" spans="2:34" ht="16" thickBot="1"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6"/>
      <c r="W29" s="75"/>
      <c r="X29" s="75"/>
      <c r="Y29" s="75"/>
      <c r="Z29" s="75"/>
      <c r="AA29" s="75"/>
      <c r="AB29" s="75"/>
      <c r="AC29" s="75"/>
      <c r="AE29" s="3">
        <f t="shared" ref="AE29:AG29" si="0">SUM(AE7:AE27)</f>
        <v>0</v>
      </c>
      <c r="AF29" s="3">
        <f t="shared" si="0"/>
        <v>0</v>
      </c>
      <c r="AG29" s="3">
        <f t="shared" si="0"/>
        <v>0</v>
      </c>
      <c r="AH29" s="3">
        <f>SUM(AH7:AH27)</f>
        <v>0</v>
      </c>
    </row>
    <row r="30" spans="2:34" ht="21" customHeight="1">
      <c r="B30" s="279" t="s">
        <v>5</v>
      </c>
      <c r="C30" s="280"/>
      <c r="D30" s="280"/>
      <c r="E30" s="280"/>
      <c r="F30" s="280"/>
      <c r="G30" s="280"/>
      <c r="H30" s="280"/>
      <c r="I30" s="280"/>
      <c r="J30" s="280"/>
      <c r="K30" s="280"/>
      <c r="L30" s="280"/>
      <c r="M30" s="280" t="s">
        <v>6</v>
      </c>
      <c r="N30" s="280"/>
      <c r="O30" s="280"/>
      <c r="P30" s="280"/>
      <c r="Q30" s="280" t="s">
        <v>7</v>
      </c>
      <c r="R30" s="280"/>
      <c r="S30" s="280"/>
      <c r="T30" s="281" t="s">
        <v>8</v>
      </c>
      <c r="U30" s="282"/>
      <c r="V30" s="282"/>
      <c r="W30" s="282"/>
      <c r="X30" s="282"/>
      <c r="Y30" s="282"/>
      <c r="Z30" s="282"/>
      <c r="AA30" s="282"/>
      <c r="AB30" s="282"/>
      <c r="AC30" s="283"/>
    </row>
    <row r="31" spans="2:34" ht="21" customHeight="1">
      <c r="B31" s="265" t="s">
        <v>9</v>
      </c>
      <c r="C31" s="266"/>
      <c r="D31" s="266"/>
      <c r="E31" s="266"/>
      <c r="F31" s="266"/>
      <c r="G31" s="266"/>
      <c r="H31" s="266"/>
      <c r="I31" s="266"/>
      <c r="J31" s="266"/>
      <c r="K31" s="266"/>
      <c r="L31" s="266"/>
      <c r="M31" s="267">
        <f>AE29</f>
        <v>0</v>
      </c>
      <c r="N31" s="266"/>
      <c r="O31" s="266"/>
      <c r="P31" s="266"/>
      <c r="Q31" s="268">
        <f>設定値!B21</f>
        <v>300</v>
      </c>
      <c r="R31" s="268"/>
      <c r="S31" s="268"/>
      <c r="T31" s="269">
        <f>M31*Q31</f>
        <v>0</v>
      </c>
      <c r="U31" s="270"/>
      <c r="V31" s="270"/>
      <c r="W31" s="270"/>
      <c r="X31" s="270"/>
      <c r="Y31" s="270"/>
      <c r="Z31" s="270"/>
      <c r="AA31" s="270"/>
      <c r="AB31" s="271" t="s">
        <v>10</v>
      </c>
      <c r="AC31" s="272"/>
    </row>
    <row r="32" spans="2:34" ht="21" customHeight="1">
      <c r="B32" s="265" t="s">
        <v>11</v>
      </c>
      <c r="C32" s="266"/>
      <c r="D32" s="266"/>
      <c r="E32" s="266"/>
      <c r="F32" s="266"/>
      <c r="G32" s="266"/>
      <c r="H32" s="266"/>
      <c r="I32" s="266"/>
      <c r="J32" s="266"/>
      <c r="K32" s="266"/>
      <c r="L32" s="266"/>
      <c r="M32" s="267">
        <f>AF29</f>
        <v>0</v>
      </c>
      <c r="N32" s="266"/>
      <c r="O32" s="266"/>
      <c r="P32" s="266"/>
      <c r="Q32" s="268">
        <f>設定値!B22</f>
        <v>400</v>
      </c>
      <c r="R32" s="268"/>
      <c r="S32" s="268"/>
      <c r="T32" s="269">
        <f t="shared" ref="T32:T35" si="1">M32*Q32</f>
        <v>0</v>
      </c>
      <c r="U32" s="270"/>
      <c r="V32" s="270"/>
      <c r="W32" s="270"/>
      <c r="X32" s="270"/>
      <c r="Y32" s="270"/>
      <c r="Z32" s="270"/>
      <c r="AA32" s="270"/>
      <c r="AB32" s="271" t="s">
        <v>10</v>
      </c>
      <c r="AC32" s="272"/>
    </row>
    <row r="33" spans="2:29" ht="21" customHeight="1">
      <c r="B33" s="265" t="s">
        <v>12</v>
      </c>
      <c r="C33" s="266"/>
      <c r="D33" s="266"/>
      <c r="E33" s="266"/>
      <c r="F33" s="266"/>
      <c r="G33" s="266"/>
      <c r="H33" s="266"/>
      <c r="I33" s="266"/>
      <c r="J33" s="266"/>
      <c r="K33" s="266"/>
      <c r="L33" s="266"/>
      <c r="M33" s="267">
        <f>AG29</f>
        <v>0</v>
      </c>
      <c r="N33" s="266"/>
      <c r="O33" s="266"/>
      <c r="P33" s="266"/>
      <c r="Q33" s="268">
        <f>設定値!B23</f>
        <v>500</v>
      </c>
      <c r="R33" s="268"/>
      <c r="S33" s="268"/>
      <c r="T33" s="269">
        <f t="shared" si="1"/>
        <v>0</v>
      </c>
      <c r="U33" s="270"/>
      <c r="V33" s="270"/>
      <c r="W33" s="270"/>
      <c r="X33" s="270"/>
      <c r="Y33" s="270"/>
      <c r="Z33" s="270"/>
      <c r="AA33" s="270"/>
      <c r="AB33" s="271" t="s">
        <v>10</v>
      </c>
      <c r="AC33" s="272"/>
    </row>
    <row r="34" spans="2:29" ht="21" customHeight="1">
      <c r="B34" s="265" t="s">
        <v>15</v>
      </c>
      <c r="C34" s="266"/>
      <c r="D34" s="266"/>
      <c r="E34" s="266"/>
      <c r="F34" s="266"/>
      <c r="G34" s="266"/>
      <c r="H34" s="266"/>
      <c r="I34" s="266"/>
      <c r="J34" s="266"/>
      <c r="K34" s="266"/>
      <c r="L34" s="266"/>
      <c r="M34" s="267">
        <f>IF(B1="一般",AH29,0)</f>
        <v>0</v>
      </c>
      <c r="N34" s="266"/>
      <c r="O34" s="266"/>
      <c r="P34" s="266"/>
      <c r="Q34" s="268">
        <f>設定値!B26</f>
        <v>1700</v>
      </c>
      <c r="R34" s="268"/>
      <c r="S34" s="268"/>
      <c r="T34" s="269">
        <f t="shared" si="1"/>
        <v>0</v>
      </c>
      <c r="U34" s="270"/>
      <c r="V34" s="270"/>
      <c r="W34" s="270"/>
      <c r="X34" s="270"/>
      <c r="Y34" s="270"/>
      <c r="Z34" s="270"/>
      <c r="AA34" s="270"/>
      <c r="AB34" s="271" t="s">
        <v>10</v>
      </c>
      <c r="AC34" s="272"/>
    </row>
    <row r="35" spans="2:29" ht="21" customHeight="1">
      <c r="B35" s="265" t="s">
        <v>14</v>
      </c>
      <c r="C35" s="266"/>
      <c r="D35" s="266"/>
      <c r="E35" s="266"/>
      <c r="F35" s="266"/>
      <c r="G35" s="266"/>
      <c r="H35" s="266"/>
      <c r="I35" s="266"/>
      <c r="J35" s="266"/>
      <c r="K35" s="266"/>
      <c r="L35" s="266"/>
      <c r="M35" s="267">
        <f>IF(B1="長期学生",AH29,0)</f>
        <v>0</v>
      </c>
      <c r="N35" s="266"/>
      <c r="O35" s="266"/>
      <c r="P35" s="266"/>
      <c r="Q35" s="268">
        <f>設定値!B27</f>
        <v>1000</v>
      </c>
      <c r="R35" s="268"/>
      <c r="S35" s="268"/>
      <c r="T35" s="269">
        <f t="shared" si="1"/>
        <v>0</v>
      </c>
      <c r="U35" s="270"/>
      <c r="V35" s="270"/>
      <c r="W35" s="270"/>
      <c r="X35" s="270"/>
      <c r="Y35" s="270"/>
      <c r="Z35" s="270"/>
      <c r="AA35" s="270"/>
      <c r="AB35" s="271" t="s">
        <v>10</v>
      </c>
      <c r="AC35" s="272"/>
    </row>
    <row r="36" spans="2:29" ht="21" customHeight="1" thickBot="1">
      <c r="B36" s="273" t="s">
        <v>13</v>
      </c>
      <c r="C36" s="274"/>
      <c r="D36" s="274"/>
      <c r="E36" s="274"/>
      <c r="F36" s="274"/>
      <c r="G36" s="274"/>
      <c r="H36" s="274"/>
      <c r="I36" s="274"/>
      <c r="J36" s="274"/>
      <c r="K36" s="274"/>
      <c r="L36" s="274"/>
      <c r="M36" s="274"/>
      <c r="N36" s="274"/>
      <c r="O36" s="274"/>
      <c r="P36" s="274"/>
      <c r="Q36" s="274"/>
      <c r="R36" s="274"/>
      <c r="S36" s="274"/>
      <c r="T36" s="275">
        <f>SUM(T31:AA35)</f>
        <v>0</v>
      </c>
      <c r="U36" s="276"/>
      <c r="V36" s="276"/>
      <c r="W36" s="276"/>
      <c r="X36" s="276"/>
      <c r="Y36" s="276"/>
      <c r="Z36" s="276"/>
      <c r="AA36" s="276"/>
      <c r="AB36" s="277" t="s">
        <v>10</v>
      </c>
      <c r="AC36" s="278"/>
    </row>
  </sheetData>
  <sheetProtection selectLockedCells="1"/>
  <mergeCells count="89">
    <mergeCell ref="T35:AA35"/>
    <mergeCell ref="AB35:AC35"/>
    <mergeCell ref="B4:AC4"/>
    <mergeCell ref="B5:E5"/>
    <mergeCell ref="F5:I5"/>
    <mergeCell ref="J5:M5"/>
    <mergeCell ref="N5:Q5"/>
    <mergeCell ref="R5:U5"/>
    <mergeCell ref="V5:Y5"/>
    <mergeCell ref="Z5:AC5"/>
    <mergeCell ref="Z9:AC9"/>
    <mergeCell ref="B13:E13"/>
    <mergeCell ref="F13:I13"/>
    <mergeCell ref="J13:M13"/>
    <mergeCell ref="N13:Q13"/>
    <mergeCell ref="R13:U13"/>
    <mergeCell ref="V13:Y13"/>
    <mergeCell ref="Z13:AC13"/>
    <mergeCell ref="B9:E9"/>
    <mergeCell ref="F9:I9"/>
    <mergeCell ref="J9:M9"/>
    <mergeCell ref="N9:Q9"/>
    <mergeCell ref="R9:U9"/>
    <mergeCell ref="V9:Y9"/>
    <mergeCell ref="Z17:AC17"/>
    <mergeCell ref="B20:AC20"/>
    <mergeCell ref="B21:E21"/>
    <mergeCell ref="F21:I21"/>
    <mergeCell ref="J21:M21"/>
    <mergeCell ref="N21:Q21"/>
    <mergeCell ref="R21:U21"/>
    <mergeCell ref="V21:Y21"/>
    <mergeCell ref="Z21:AC21"/>
    <mergeCell ref="B17:E17"/>
    <mergeCell ref="F17:I17"/>
    <mergeCell ref="J17:M17"/>
    <mergeCell ref="N17:Q17"/>
    <mergeCell ref="R17:U17"/>
    <mergeCell ref="V17:Y17"/>
    <mergeCell ref="B24:AC24"/>
    <mergeCell ref="B25:E25"/>
    <mergeCell ref="F25:I25"/>
    <mergeCell ref="J25:M25"/>
    <mergeCell ref="N25:Q25"/>
    <mergeCell ref="R25:U25"/>
    <mergeCell ref="V25:Y25"/>
    <mergeCell ref="Z25:AC25"/>
    <mergeCell ref="B30:L30"/>
    <mergeCell ref="M30:P30"/>
    <mergeCell ref="Q30:S30"/>
    <mergeCell ref="T30:AC30"/>
    <mergeCell ref="B31:L31"/>
    <mergeCell ref="M31:P31"/>
    <mergeCell ref="Q31:S31"/>
    <mergeCell ref="T31:AA31"/>
    <mergeCell ref="AB31:AC31"/>
    <mergeCell ref="B36:S36"/>
    <mergeCell ref="T36:AA36"/>
    <mergeCell ref="AB36:AC36"/>
    <mergeCell ref="B32:L32"/>
    <mergeCell ref="M32:P32"/>
    <mergeCell ref="Q32:S32"/>
    <mergeCell ref="T32:AA32"/>
    <mergeCell ref="AB32:AC32"/>
    <mergeCell ref="B33:L33"/>
    <mergeCell ref="M33:P33"/>
    <mergeCell ref="Q33:S33"/>
    <mergeCell ref="T33:AA33"/>
    <mergeCell ref="AB33:AC33"/>
    <mergeCell ref="B35:L35"/>
    <mergeCell ref="M35:P35"/>
    <mergeCell ref="Q35:S35"/>
    <mergeCell ref="B34:L34"/>
    <mergeCell ref="M34:P34"/>
    <mergeCell ref="Q34:S34"/>
    <mergeCell ref="T34:AA34"/>
    <mergeCell ref="AB34:AC34"/>
    <mergeCell ref="B2:E2"/>
    <mergeCell ref="F2:P2"/>
    <mergeCell ref="F3:P3"/>
    <mergeCell ref="B3:E3"/>
    <mergeCell ref="B1:E1"/>
    <mergeCell ref="AA1:AC1"/>
    <mergeCell ref="AA2:AC2"/>
    <mergeCell ref="X2:Z2"/>
    <mergeCell ref="Q2:W2"/>
    <mergeCell ref="Q3:W3"/>
    <mergeCell ref="X3:Z3"/>
    <mergeCell ref="AA3:AC3"/>
  </mergeCells>
  <phoneticPr fontId="4"/>
  <conditionalFormatting sqref="B1:E1">
    <cfRule type="expression" dxfId="0" priority="1">
      <formula>$B$1="事務室で記入"</formula>
    </cfRule>
  </conditionalFormatting>
  <dataValidations count="1">
    <dataValidation type="whole" imeMode="halfAlpha" operator="greaterThan" allowBlank="1" showInputMessage="1" showErrorMessage="1" sqref="B7:AC7" xr:uid="{E6F4F19B-39BF-447F-9C50-E4E532858E8E}">
      <formula1>0</formula1>
    </dataValidation>
  </dataValidations>
  <pageMargins left="0.4" right="0.32" top="0.75" bottom="0.4" header="0.3" footer="0.16"/>
  <pageSetup paperSize="9" scale="78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エラー" error="選択してください。" prompt="事務室で記入" xr:uid="{F979E70C-EC7C-9A47-AB35-EF1E28EACA61}">
          <x14:formula1>
            <xm:f>設定値!$O$2:$O$4</xm:f>
          </x14:formula1>
          <xm:sqref>B1:E1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設定値</vt:lpstr>
      <vt:lpstr>利用申込書</vt:lpstr>
      <vt:lpstr>食事・宿泊内訳</vt:lpstr>
      <vt:lpstr>利用申込書!Print_Area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shimoj1</dc:creator>
  <cp:lastModifiedBy>Ben Harvey</cp:lastModifiedBy>
  <cp:lastPrinted>2020-07-29T06:01:22Z</cp:lastPrinted>
  <dcterms:created xsi:type="dcterms:W3CDTF">2005-07-15T05:06:33Z</dcterms:created>
  <dcterms:modified xsi:type="dcterms:W3CDTF">2026-03-31T07:46:29Z</dcterms:modified>
</cp:coreProperties>
</file>